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TA-03\Documents\★a.ohta★\00 仕事\01 法人\21 財務諸表等電子開示システム【6月】\H31 財務諸表等入力システム\190826\"/>
    </mc:Choice>
  </mc:AlternateContent>
  <bookViews>
    <workbookView xWindow="0" yWindow="0" windowWidth="20490" windowHeight="8355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H27" i="1"/>
  <c r="H37" i="1" s="1"/>
  <c r="G27" i="1"/>
  <c r="G37" i="1" s="1"/>
  <c r="E27" i="1"/>
  <c r="I26" i="1"/>
  <c r="E26" i="1"/>
  <c r="I25" i="1"/>
  <c r="E25" i="1"/>
  <c r="I24" i="1"/>
  <c r="E24" i="1"/>
  <c r="E23" i="1"/>
  <c r="H22" i="1"/>
  <c r="H38" i="1" s="1"/>
  <c r="D22" i="1"/>
  <c r="C22" i="1"/>
  <c r="E22" i="1" s="1"/>
  <c r="I21" i="1"/>
  <c r="E21" i="1"/>
  <c r="I20" i="1"/>
  <c r="E20" i="1"/>
  <c r="I19" i="1"/>
  <c r="D19" i="1"/>
  <c r="C19" i="1"/>
  <c r="E19" i="1" s="1"/>
  <c r="H18" i="1"/>
  <c r="G18" i="1"/>
  <c r="I18" i="1" s="1"/>
  <c r="D18" i="1"/>
  <c r="E17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G22" i="1" s="1"/>
  <c r="E9" i="1"/>
  <c r="D9" i="1"/>
  <c r="D38" i="1" s="1"/>
  <c r="C9" i="1"/>
  <c r="I37" i="1" l="1"/>
  <c r="I22" i="1"/>
  <c r="G38" i="1"/>
  <c r="I38" i="1" s="1"/>
  <c r="C18" i="1"/>
  <c r="I9" i="1"/>
  <c r="E18" i="1" l="1"/>
  <c r="C38" i="1"/>
  <c r="E38" i="1" s="1"/>
</calcChain>
</file>

<file path=xl/sharedStrings.xml><?xml version="1.0" encoding="utf-8"?>
<sst xmlns="http://schemas.openxmlformats.org/spreadsheetml/2006/main" count="67" uniqueCount="62">
  <si>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</si>
  <si>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</si>
  <si>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</si>
  <si>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</si>
  <si>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</si>
  <si>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</si>
  <si>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</si>
  <si>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</si>
  <si>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</si>
  <si>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</si>
  <si>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</si>
  <si>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</si>
  <si>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</si>
  <si>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</si>
  <si>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１年以内返済予定設備資金借入金</t>
  </si>
  <si>
    <t>　未収金</t>
  </si>
  <si>
    <t>　１年以内返済予定リース債務</t>
  </si>
  <si>
    <t>　立替金</t>
  </si>
  <si>
    <t>　職員預り金</t>
  </si>
  <si>
    <t>　前払金</t>
  </si>
  <si>
    <t>　仮受金</t>
  </si>
  <si>
    <t>　前払費用</t>
  </si>
  <si>
    <t>　賞与引当金</t>
  </si>
  <si>
    <t>　１年基準前払費用</t>
  </si>
  <si>
    <t>　仮払金</t>
  </si>
  <si>
    <t>固定資産</t>
  </si>
  <si>
    <t>固定負債</t>
  </si>
  <si>
    <t>基本財産</t>
  </si>
  <si>
    <t>　設備資金借入金</t>
  </si>
  <si>
    <t>　土地</t>
  </si>
  <si>
    <t>　リース債務</t>
  </si>
  <si>
    <t>　建物</t>
  </si>
  <si>
    <t>　退職給付引当金</t>
  </si>
  <si>
    <t>その他の固定資産</t>
  </si>
  <si>
    <t>負債の部合計</t>
  </si>
  <si>
    <t>純資産の部</t>
  </si>
  <si>
    <t>基本金</t>
  </si>
  <si>
    <t>　構築物</t>
  </si>
  <si>
    <t>国庫補助金等特別積立金</t>
  </si>
  <si>
    <t>　機械及び装置</t>
  </si>
  <si>
    <t>その他の積立金</t>
  </si>
  <si>
    <t>　車輌運搬具</t>
  </si>
  <si>
    <t>積立金</t>
  </si>
  <si>
    <t>　器具及び備品</t>
  </si>
  <si>
    <t>　移行時特別積立金</t>
  </si>
  <si>
    <t>　有形リース資産</t>
  </si>
  <si>
    <t>　人件費積立金</t>
  </si>
  <si>
    <t>　権利</t>
  </si>
  <si>
    <t>　修繕積立金</t>
  </si>
  <si>
    <t>　退職給付引当資産</t>
  </si>
  <si>
    <t>　施設整備積立金</t>
  </si>
  <si>
    <t>　その他の積立資産</t>
  </si>
  <si>
    <t>次期繰越活動増減差額</t>
  </si>
  <si>
    <t>　長期前払費用</t>
  </si>
  <si>
    <t>（うち当期活動増減差額）</t>
  </si>
  <si>
    <t>　移行時特別積立資産</t>
  </si>
  <si>
    <t>　人件費積立資産</t>
  </si>
  <si>
    <t>　修繕積立資産</t>
  </si>
  <si>
    <t>　施設整備積立資産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</si>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</sst>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2" t="s">
        <v>1</v>
      </c>
      <c r="C3" s="22"/>
      <c r="D3" s="22"/>
      <c r="E3" s="22"/>
      <c r="F3" s="22"/>
      <c r="G3" s="22"/>
      <c r="H3" s="22"/>
      <c r="I3" s="22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3" t="s">
        <v>2</v>
      </c>
      <c r="C5" s="23"/>
      <c r="D5" s="23"/>
      <c r="E5" s="23"/>
      <c r="F5" s="23"/>
      <c r="G5" s="23"/>
      <c r="H5" s="23"/>
      <c r="I5" s="23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14.25">
      <c r="B7" s="24" t="s">
        <v>4</v>
      </c>
      <c r="C7" s="25"/>
      <c r="D7" s="25"/>
      <c r="E7" s="26"/>
      <c r="F7" s="24" t="s">
        <v>5</v>
      </c>
      <c r="G7" s="25"/>
      <c r="H7" s="25"/>
      <c r="I7" s="26"/>
    </row>
    <row r="8" spans="2:9" ht="14.2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>
      <c r="B9" s="9" t="s">
        <v>9</v>
      </c>
      <c r="C9" s="10">
        <f>+C10+C11+C12+C13+C14+C15+C16+C17</f>
        <v>1436566297</v>
      </c>
      <c r="D9" s="11">
        <f>+D10+D11+D12+D13+D14+D15+D16+D17</f>
        <v>1245441059</v>
      </c>
      <c r="E9" s="10">
        <f>C9-D9</f>
        <v>191125238</v>
      </c>
      <c r="F9" s="9" t="s">
        <v>10</v>
      </c>
      <c r="G9" s="10">
        <f>+G10+G11+G12+G13+G14+G15</f>
        <v>237933593</v>
      </c>
      <c r="H9" s="11">
        <f>+H10+H11+H12+H13+H14+H15</f>
        <v>216485113</v>
      </c>
      <c r="I9" s="10">
        <f>G9-H9</f>
        <v>21448480</v>
      </c>
    </row>
    <row r="10" spans="2:9" ht="14.25">
      <c r="B10" s="12" t="s">
        <v>11</v>
      </c>
      <c r="C10" s="13">
        <v>1081691571</v>
      </c>
      <c r="D10" s="14">
        <v>917669303</v>
      </c>
      <c r="E10" s="13">
        <f t="shared" ref="E10:E38" si="0">C10-D10</f>
        <v>164022268</v>
      </c>
      <c r="F10" s="15" t="s">
        <v>12</v>
      </c>
      <c r="G10" s="16">
        <v>88780579</v>
      </c>
      <c r="H10" s="17">
        <v>72367872</v>
      </c>
      <c r="I10" s="16">
        <f t="shared" ref="I10:I38" si="1">G10-H10</f>
        <v>16412707</v>
      </c>
    </row>
    <row r="11" spans="2:9" ht="14.25">
      <c r="B11" s="15" t="s">
        <v>13</v>
      </c>
      <c r="C11" s="16">
        <v>346847634</v>
      </c>
      <c r="D11" s="17">
        <v>325080862</v>
      </c>
      <c r="E11" s="16">
        <f t="shared" si="0"/>
        <v>21766772</v>
      </c>
      <c r="F11" s="15" t="s">
        <v>14</v>
      </c>
      <c r="G11" s="16">
        <v>28362637</v>
      </c>
      <c r="H11" s="17">
        <v>28362637</v>
      </c>
      <c r="I11" s="16">
        <f t="shared" si="1"/>
        <v>0</v>
      </c>
    </row>
    <row r="12" spans="2:9" ht="14.25">
      <c r="B12" s="15" t="s">
        <v>15</v>
      </c>
      <c r="C12" s="16">
        <v>250890</v>
      </c>
      <c r="D12" s="17">
        <v>2000</v>
      </c>
      <c r="E12" s="16">
        <f t="shared" si="0"/>
        <v>248890</v>
      </c>
      <c r="F12" s="15" t="s">
        <v>16</v>
      </c>
      <c r="G12" s="16">
        <v>9395844</v>
      </c>
      <c r="H12" s="17">
        <v>3913056</v>
      </c>
      <c r="I12" s="16">
        <f t="shared" si="1"/>
        <v>5482788</v>
      </c>
    </row>
    <row r="13" spans="2:9" ht="14.25">
      <c r="B13" s="15" t="s">
        <v>17</v>
      </c>
      <c r="C13" s="16">
        <v>378292</v>
      </c>
      <c r="D13" s="17">
        <v>451952</v>
      </c>
      <c r="E13" s="16">
        <f t="shared" si="0"/>
        <v>-73660</v>
      </c>
      <c r="F13" s="15" t="s">
        <v>18</v>
      </c>
      <c r="G13" s="16">
        <v>31691501</v>
      </c>
      <c r="H13" s="17">
        <v>32612025</v>
      </c>
      <c r="I13" s="16">
        <f t="shared" si="1"/>
        <v>-920524</v>
      </c>
    </row>
    <row r="14" spans="2:9" ht="14.25">
      <c r="B14" s="15" t="s">
        <v>19</v>
      </c>
      <c r="C14" s="16">
        <v>249290</v>
      </c>
      <c r="D14" s="17"/>
      <c r="E14" s="16">
        <f t="shared" si="0"/>
        <v>249290</v>
      </c>
      <c r="F14" s="15" t="s">
        <v>20</v>
      </c>
      <c r="G14" s="16">
        <v>249290</v>
      </c>
      <c r="H14" s="17">
        <v>0</v>
      </c>
      <c r="I14" s="16">
        <f t="shared" si="1"/>
        <v>249290</v>
      </c>
    </row>
    <row r="15" spans="2:9" ht="14.25">
      <c r="B15" s="15" t="s">
        <v>21</v>
      </c>
      <c r="C15" s="16">
        <v>56450</v>
      </c>
      <c r="D15" s="17">
        <v>356030</v>
      </c>
      <c r="E15" s="16">
        <f t="shared" si="0"/>
        <v>-299580</v>
      </c>
      <c r="F15" s="15" t="s">
        <v>22</v>
      </c>
      <c r="G15" s="16">
        <v>79453742</v>
      </c>
      <c r="H15" s="17">
        <v>79229523</v>
      </c>
      <c r="I15" s="16">
        <f t="shared" si="1"/>
        <v>224219</v>
      </c>
    </row>
    <row r="16" spans="2:9" ht="14.25">
      <c r="B16" s="15" t="s">
        <v>23</v>
      </c>
      <c r="C16" s="16">
        <v>303700</v>
      </c>
      <c r="D16" s="17">
        <v>303700</v>
      </c>
      <c r="E16" s="16">
        <f t="shared" si="0"/>
        <v>0</v>
      </c>
      <c r="F16" s="15"/>
      <c r="G16" s="16"/>
      <c r="H16" s="16"/>
      <c r="I16" s="16"/>
    </row>
    <row r="17" spans="2:9" ht="14.25">
      <c r="B17" s="15" t="s">
        <v>24</v>
      </c>
      <c r="C17" s="16">
        <v>6788470</v>
      </c>
      <c r="D17" s="17">
        <v>1577212</v>
      </c>
      <c r="E17" s="16">
        <f t="shared" si="0"/>
        <v>5211258</v>
      </c>
      <c r="F17" s="15"/>
      <c r="G17" s="16"/>
      <c r="H17" s="16"/>
      <c r="I17" s="16"/>
    </row>
    <row r="18" spans="2:9" ht="14.25">
      <c r="B18" s="9" t="s">
        <v>25</v>
      </c>
      <c r="C18" s="10">
        <f>+C19 +C22</f>
        <v>3419288982</v>
      </c>
      <c r="D18" s="11">
        <f>+D19 +D22</f>
        <v>3498252766</v>
      </c>
      <c r="E18" s="10">
        <f t="shared" si="0"/>
        <v>-78963784</v>
      </c>
      <c r="F18" s="9" t="s">
        <v>26</v>
      </c>
      <c r="G18" s="10">
        <f>+G19+G20+G21</f>
        <v>563338391</v>
      </c>
      <c r="H18" s="11">
        <f>+H19+H20+H21</f>
        <v>579510888</v>
      </c>
      <c r="I18" s="10">
        <f t="shared" si="1"/>
        <v>-16172497</v>
      </c>
    </row>
    <row r="19" spans="2:9" ht="14.25">
      <c r="B19" s="9" t="s">
        <v>27</v>
      </c>
      <c r="C19" s="10">
        <f>+C20+C21</f>
        <v>2735973913</v>
      </c>
      <c r="D19" s="11">
        <f>+D20+D21</f>
        <v>2825164869</v>
      </c>
      <c r="E19" s="10">
        <f t="shared" si="0"/>
        <v>-89190956</v>
      </c>
      <c r="F19" s="12" t="s">
        <v>28</v>
      </c>
      <c r="G19" s="13">
        <v>344971287</v>
      </c>
      <c r="H19" s="14">
        <v>373333924</v>
      </c>
      <c r="I19" s="13">
        <f t="shared" si="1"/>
        <v>-28362637</v>
      </c>
    </row>
    <row r="20" spans="2:9" ht="14.25">
      <c r="B20" s="12" t="s">
        <v>29</v>
      </c>
      <c r="C20" s="13">
        <v>169868748</v>
      </c>
      <c r="D20" s="14">
        <v>169868748</v>
      </c>
      <c r="E20" s="13">
        <f t="shared" si="0"/>
        <v>0</v>
      </c>
      <c r="F20" s="15" t="s">
        <v>30</v>
      </c>
      <c r="G20" s="16">
        <v>28074180</v>
      </c>
      <c r="H20" s="17">
        <v>13302972</v>
      </c>
      <c r="I20" s="16">
        <f t="shared" si="1"/>
        <v>14771208</v>
      </c>
    </row>
    <row r="21" spans="2:9" ht="14.25">
      <c r="B21" s="15" t="s">
        <v>31</v>
      </c>
      <c r="C21" s="16">
        <v>2566105165</v>
      </c>
      <c r="D21" s="17">
        <v>2655296121</v>
      </c>
      <c r="E21" s="16">
        <f t="shared" si="0"/>
        <v>-89190956</v>
      </c>
      <c r="F21" s="15" t="s">
        <v>32</v>
      </c>
      <c r="G21" s="16">
        <v>190292924</v>
      </c>
      <c r="H21" s="17">
        <v>192873992</v>
      </c>
      <c r="I21" s="16">
        <f t="shared" si="1"/>
        <v>-2581068</v>
      </c>
    </row>
    <row r="22" spans="2:9" ht="14.25">
      <c r="B22" s="9" t="s">
        <v>33</v>
      </c>
      <c r="C22" s="10">
        <f>+C23+C24+C25+C26+C27+C28+C29+C30+C31+C32+C33+C34+C35+C36+C37</f>
        <v>683315069</v>
      </c>
      <c r="D22" s="11">
        <f>+D23+D24+D25+D26+D27+D28+D29+D30+D31+D32+D33+D34+D35+D36+D37</f>
        <v>673087897</v>
      </c>
      <c r="E22" s="10">
        <f t="shared" si="0"/>
        <v>10227172</v>
      </c>
      <c r="F22" s="9" t="s">
        <v>34</v>
      </c>
      <c r="G22" s="10">
        <f>+G9 +G18</f>
        <v>801271984</v>
      </c>
      <c r="H22" s="10">
        <f>+H9 +H18</f>
        <v>795996001</v>
      </c>
      <c r="I22" s="10">
        <f t="shared" si="1"/>
        <v>5275983</v>
      </c>
    </row>
    <row r="23" spans="2:9" ht="14.25">
      <c r="B23" s="12" t="s">
        <v>29</v>
      </c>
      <c r="C23" s="13">
        <v>19011000</v>
      </c>
      <c r="D23" s="14">
        <v>19011000</v>
      </c>
      <c r="E23" s="13">
        <f t="shared" si="0"/>
        <v>0</v>
      </c>
      <c r="F23" s="27" t="s">
        <v>35</v>
      </c>
      <c r="G23" s="28"/>
      <c r="H23" s="28"/>
      <c r="I23" s="29"/>
    </row>
    <row r="24" spans="2:9" ht="14.25">
      <c r="B24" s="15" t="s">
        <v>31</v>
      </c>
      <c r="C24" s="16">
        <v>75920095</v>
      </c>
      <c r="D24" s="17">
        <v>34477400</v>
      </c>
      <c r="E24" s="16">
        <f t="shared" si="0"/>
        <v>41442695</v>
      </c>
      <c r="F24" s="12" t="s">
        <v>36</v>
      </c>
      <c r="G24" s="13">
        <v>1174247225</v>
      </c>
      <c r="H24" s="14">
        <v>1174247225</v>
      </c>
      <c r="I24" s="13">
        <f t="shared" si="1"/>
        <v>0</v>
      </c>
    </row>
    <row r="25" spans="2:9" ht="14.25">
      <c r="B25" s="15" t="s">
        <v>37</v>
      </c>
      <c r="C25" s="16">
        <v>130984687</v>
      </c>
      <c r="D25" s="17">
        <v>132446402</v>
      </c>
      <c r="E25" s="16">
        <f t="shared" si="0"/>
        <v>-1461715</v>
      </c>
      <c r="F25" s="15" t="s">
        <v>38</v>
      </c>
      <c r="G25" s="16">
        <v>1120003205</v>
      </c>
      <c r="H25" s="17">
        <v>1162717426</v>
      </c>
      <c r="I25" s="16">
        <f t="shared" si="1"/>
        <v>-42714221</v>
      </c>
    </row>
    <row r="26" spans="2:9" ht="14.25">
      <c r="B26" s="15" t="s">
        <v>39</v>
      </c>
      <c r="C26" s="16">
        <v>5597415</v>
      </c>
      <c r="D26" s="17">
        <v>6992774</v>
      </c>
      <c r="E26" s="16">
        <f t="shared" si="0"/>
        <v>-1395359</v>
      </c>
      <c r="F26" s="15" t="s">
        <v>40</v>
      </c>
      <c r="G26" s="16"/>
      <c r="H26" s="17">
        <v>234167130</v>
      </c>
      <c r="I26" s="16">
        <f t="shared" si="1"/>
        <v>-234167130</v>
      </c>
    </row>
    <row r="27" spans="2:9" ht="14.25">
      <c r="B27" s="15" t="s">
        <v>41</v>
      </c>
      <c r="C27" s="16">
        <v>2356249</v>
      </c>
      <c r="D27" s="17">
        <v>3749553</v>
      </c>
      <c r="E27" s="16">
        <f t="shared" si="0"/>
        <v>-1393304</v>
      </c>
      <c r="F27" s="15" t="s">
        <v>42</v>
      </c>
      <c r="G27" s="16">
        <f>+G28+G29+G30+G31</f>
        <v>188375130</v>
      </c>
      <c r="H27" s="17">
        <f>+H28+H29+H30+H31</f>
        <v>0</v>
      </c>
      <c r="I27" s="16">
        <f t="shared" si="1"/>
        <v>188375130</v>
      </c>
    </row>
    <row r="28" spans="2:9" ht="14.25">
      <c r="B28" s="15" t="s">
        <v>43</v>
      </c>
      <c r="C28" s="16">
        <v>31373943</v>
      </c>
      <c r="D28" s="17">
        <v>29816163</v>
      </c>
      <c r="E28" s="16">
        <f t="shared" si="0"/>
        <v>1557780</v>
      </c>
      <c r="F28" s="15" t="s">
        <v>44</v>
      </c>
      <c r="G28" s="16">
        <v>68375130</v>
      </c>
      <c r="H28" s="17"/>
      <c r="I28" s="16">
        <f t="shared" si="1"/>
        <v>68375130</v>
      </c>
    </row>
    <row r="29" spans="2:9" ht="14.25">
      <c r="B29" s="15" t="s">
        <v>45</v>
      </c>
      <c r="C29" s="16">
        <v>37498356</v>
      </c>
      <c r="D29" s="17">
        <v>17279028</v>
      </c>
      <c r="E29" s="16">
        <f t="shared" si="0"/>
        <v>20219328</v>
      </c>
      <c r="F29" s="15" t="s">
        <v>46</v>
      </c>
      <c r="G29" s="16">
        <v>65000000</v>
      </c>
      <c r="H29" s="17"/>
      <c r="I29" s="16">
        <f t="shared" si="1"/>
        <v>65000000</v>
      </c>
    </row>
    <row r="30" spans="2:9" ht="14.25">
      <c r="B30" s="15" t="s">
        <v>47</v>
      </c>
      <c r="C30" s="16">
        <v>1626878</v>
      </c>
      <c r="D30" s="17">
        <v>1692363</v>
      </c>
      <c r="E30" s="16">
        <f t="shared" si="0"/>
        <v>-65485</v>
      </c>
      <c r="F30" s="15" t="s">
        <v>48</v>
      </c>
      <c r="G30" s="16">
        <v>55000000</v>
      </c>
      <c r="H30" s="17"/>
      <c r="I30" s="16">
        <f t="shared" si="1"/>
        <v>55000000</v>
      </c>
    </row>
    <row r="31" spans="2:9" ht="14.25">
      <c r="B31" s="15" t="s">
        <v>49</v>
      </c>
      <c r="C31" s="16">
        <v>190292924</v>
      </c>
      <c r="D31" s="17">
        <v>192873992</v>
      </c>
      <c r="E31" s="16">
        <f t="shared" si="0"/>
        <v>-2581068</v>
      </c>
      <c r="F31" s="15" t="s">
        <v>50</v>
      </c>
      <c r="G31" s="16"/>
      <c r="H31" s="17"/>
      <c r="I31" s="16">
        <f t="shared" si="1"/>
        <v>0</v>
      </c>
    </row>
    <row r="32" spans="2:9" ht="14.25">
      <c r="B32" s="15" t="s">
        <v>51</v>
      </c>
      <c r="C32" s="16"/>
      <c r="D32" s="17">
        <v>234167130</v>
      </c>
      <c r="E32" s="16">
        <f t="shared" si="0"/>
        <v>-234167130</v>
      </c>
      <c r="F32" s="15" t="s">
        <v>52</v>
      </c>
      <c r="G32" s="16">
        <v>1571957735</v>
      </c>
      <c r="H32" s="17">
        <v>1376566043</v>
      </c>
      <c r="I32" s="16">
        <f t="shared" si="1"/>
        <v>195391692</v>
      </c>
    </row>
    <row r="33" spans="2:9" ht="14.25">
      <c r="B33" s="15" t="s">
        <v>53</v>
      </c>
      <c r="C33" s="16">
        <v>278392</v>
      </c>
      <c r="D33" s="17">
        <v>582092</v>
      </c>
      <c r="E33" s="16">
        <f t="shared" si="0"/>
        <v>-303700</v>
      </c>
      <c r="F33" s="15" t="s">
        <v>54</v>
      </c>
      <c r="G33" s="16">
        <v>149599692</v>
      </c>
      <c r="H33" s="17">
        <v>164816756</v>
      </c>
      <c r="I33" s="16">
        <f t="shared" si="1"/>
        <v>-15217064</v>
      </c>
    </row>
    <row r="34" spans="2:9" ht="14.25">
      <c r="B34" s="15" t="s">
        <v>55</v>
      </c>
      <c r="C34" s="16">
        <v>68375130</v>
      </c>
      <c r="D34" s="17"/>
      <c r="E34" s="16">
        <f t="shared" si="0"/>
        <v>68375130</v>
      </c>
      <c r="F34" s="15"/>
      <c r="G34" s="16"/>
      <c r="H34" s="16"/>
      <c r="I34" s="16"/>
    </row>
    <row r="35" spans="2:9" ht="14.25">
      <c r="B35" s="15" t="s">
        <v>56</v>
      </c>
      <c r="C35" s="16">
        <v>65000000</v>
      </c>
      <c r="D35" s="17"/>
      <c r="E35" s="16">
        <f t="shared" si="0"/>
        <v>65000000</v>
      </c>
      <c r="F35" s="15"/>
      <c r="G35" s="16"/>
      <c r="H35" s="16"/>
      <c r="I35" s="16"/>
    </row>
    <row r="36" spans="2:9" ht="14.25">
      <c r="B36" s="15" t="s">
        <v>57</v>
      </c>
      <c r="C36" s="16">
        <v>55000000</v>
      </c>
      <c r="D36" s="17"/>
      <c r="E36" s="16">
        <f t="shared" si="0"/>
        <v>55000000</v>
      </c>
      <c r="F36" s="18"/>
      <c r="G36" s="19"/>
      <c r="H36" s="19"/>
      <c r="I36" s="19"/>
    </row>
    <row r="37" spans="2:9" ht="14.25">
      <c r="B37" s="15" t="s">
        <v>58</v>
      </c>
      <c r="C37" s="16"/>
      <c r="D37" s="17"/>
      <c r="E37" s="16">
        <f t="shared" si="0"/>
        <v>0</v>
      </c>
      <c r="F37" s="9" t="s">
        <v>59</v>
      </c>
      <c r="G37" s="10">
        <f>+G24 +G25 +G26 +G27 +G32</f>
        <v>4054583295</v>
      </c>
      <c r="H37" s="10">
        <f>+H24 +H25 +H26 +H27 +H32</f>
        <v>3947697824</v>
      </c>
      <c r="I37" s="10">
        <f t="shared" si="1"/>
        <v>106885471</v>
      </c>
    </row>
    <row r="38" spans="2:9" ht="14.25">
      <c r="B38" s="9" t="s">
        <v>60</v>
      </c>
      <c r="C38" s="10">
        <f>+C9 +C18</f>
        <v>4855855279</v>
      </c>
      <c r="D38" s="10">
        <f>+D9 +D18</f>
        <v>4743693825</v>
      </c>
      <c r="E38" s="10">
        <f t="shared" si="0"/>
        <v>112161454</v>
      </c>
      <c r="F38" s="20" t="s">
        <v>61</v>
      </c>
      <c r="G38" s="21">
        <f>+G22 +G37</f>
        <v>4855855279</v>
      </c>
      <c r="H38" s="21">
        <f>+H22 +H37</f>
        <v>4743693825</v>
      </c>
      <c r="I38" s="21">
        <f t="shared" si="1"/>
        <v>112161454</v>
      </c>
    </row>
  </sheetData>
  <mergeCells count="5">
    <mergeCell ref="B3:I3"/>
    <mergeCell ref="B5:I5"/>
    <mergeCell ref="B7:E7"/>
    <mergeCell ref="F7:I7"/>
    <mergeCell ref="F23:I23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OHTA-03</dc:creator>
  <cp:lastModifiedBy>OHTA-03</cp:lastModifiedBy>
  <dcterms:created xsi:type="dcterms:W3CDTF">2019-08-26T00:49:01Z</dcterms:created>
  <dcterms:modified xsi:type="dcterms:W3CDTF">2019-08-26T01:03:43Z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