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HTA-03\Documents\★a.ohta★\00 仕事\01 法人\21 財務諸表等電子開示システム【6月】\H31 財務諸表等入力システム\190826\"/>
    </mc:Choice>
  </mc:AlternateContent>
  <bookViews>
    <workbookView xWindow="0" yWindow="0" windowWidth="20490" windowHeight="8355"/>
  </bookViews>
  <sheets>
    <sheet name="本部" sheetId="1" r:id="rId1"/>
    <sheet name="かしわ荘" sheetId="2" r:id="rId2"/>
    <sheet name="緑ヶ丘育成園" sheetId="3" r:id="rId3"/>
    <sheet name="栃の葉荘" sheetId="4" r:id="rId4"/>
    <sheet name="みどり" sheetId="5" r:id="rId5"/>
    <sheet name="よこまち" sheetId="6" r:id="rId6"/>
    <sheet name="小俣宿・らふ" sheetId="7" r:id="rId7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5" i="7" l="1"/>
  <c r="G212" i="7"/>
  <c r="G209" i="7"/>
  <c r="G208" i="7"/>
  <c r="F208" i="7"/>
  <c r="E208" i="7"/>
  <c r="G207" i="7"/>
  <c r="G206" i="7"/>
  <c r="F205" i="7"/>
  <c r="E205" i="7"/>
  <c r="G205" i="7" s="1"/>
  <c r="G204" i="7"/>
  <c r="G203" i="7"/>
  <c r="F202" i="7"/>
  <c r="E202" i="7"/>
  <c r="G202" i="7" s="1"/>
  <c r="G201" i="7"/>
  <c r="F200" i="7"/>
  <c r="F210" i="7" s="1"/>
  <c r="E200" i="7"/>
  <c r="E210" i="7" s="1"/>
  <c r="G210" i="7" s="1"/>
  <c r="G198" i="7"/>
  <c r="G197" i="7"/>
  <c r="F196" i="7"/>
  <c r="E196" i="7"/>
  <c r="G196" i="7" s="1"/>
  <c r="G195" i="7"/>
  <c r="G194" i="7"/>
  <c r="G193" i="7"/>
  <c r="G192" i="7"/>
  <c r="F191" i="7"/>
  <c r="E191" i="7"/>
  <c r="G191" i="7" s="1"/>
  <c r="G190" i="7"/>
  <c r="F189" i="7"/>
  <c r="F199" i="7" s="1"/>
  <c r="F211" i="7" s="1"/>
  <c r="E189" i="7"/>
  <c r="G189" i="7" s="1"/>
  <c r="G186" i="7"/>
  <c r="F185" i="7"/>
  <c r="G185" i="7" s="1"/>
  <c r="E185" i="7"/>
  <c r="G184" i="7"/>
  <c r="G183" i="7"/>
  <c r="G182" i="7"/>
  <c r="G181" i="7"/>
  <c r="G180" i="7"/>
  <c r="G179" i="7"/>
  <c r="G178" i="7"/>
  <c r="F177" i="7"/>
  <c r="E177" i="7"/>
  <c r="G177" i="7" s="1"/>
  <c r="G176" i="7"/>
  <c r="F175" i="7"/>
  <c r="F187" i="7" s="1"/>
  <c r="E175" i="7"/>
  <c r="E187" i="7" s="1"/>
  <c r="G187" i="7" s="1"/>
  <c r="F174" i="7"/>
  <c r="E174" i="7"/>
  <c r="G173" i="7"/>
  <c r="G172" i="7"/>
  <c r="G171" i="7"/>
  <c r="G170" i="7"/>
  <c r="G167" i="7"/>
  <c r="G166" i="7"/>
  <c r="F165" i="7"/>
  <c r="G165" i="7" s="1"/>
  <c r="E165" i="7"/>
  <c r="G164" i="7"/>
  <c r="F163" i="7"/>
  <c r="G163" i="7" s="1"/>
  <c r="E163" i="7"/>
  <c r="G162" i="7"/>
  <c r="G161" i="7"/>
  <c r="G160" i="7"/>
  <c r="G159" i="7"/>
  <c r="G158" i="7"/>
  <c r="G157" i="7"/>
  <c r="G156" i="7"/>
  <c r="G155" i="7"/>
  <c r="F154" i="7"/>
  <c r="F153" i="7" s="1"/>
  <c r="F152" i="7" s="1"/>
  <c r="E154" i="7"/>
  <c r="G154" i="7" s="1"/>
  <c r="E153" i="7"/>
  <c r="G153" i="7" s="1"/>
  <c r="G151" i="7"/>
  <c r="G150" i="7"/>
  <c r="F150" i="7"/>
  <c r="E150" i="7"/>
  <c r="G149" i="7"/>
  <c r="G148" i="7"/>
  <c r="F148" i="7"/>
  <c r="E148" i="7"/>
  <c r="G147" i="7"/>
  <c r="G146" i="7"/>
  <c r="F146" i="7"/>
  <c r="E146" i="7"/>
  <c r="G145" i="7"/>
  <c r="G144" i="7"/>
  <c r="F144" i="7"/>
  <c r="E144" i="7"/>
  <c r="G143" i="7"/>
  <c r="G142" i="7"/>
  <c r="F142" i="7"/>
  <c r="E142" i="7"/>
  <c r="G141" i="7"/>
  <c r="G140" i="7"/>
  <c r="F140" i="7"/>
  <c r="E140" i="7"/>
  <c r="G139" i="7"/>
  <c r="G138" i="7"/>
  <c r="F138" i="7"/>
  <c r="E138" i="7"/>
  <c r="G137" i="7"/>
  <c r="G136" i="7"/>
  <c r="F136" i="7"/>
  <c r="E136" i="7"/>
  <c r="G135" i="7"/>
  <c r="G134" i="7"/>
  <c r="F134" i="7"/>
  <c r="E134" i="7"/>
  <c r="G133" i="7"/>
  <c r="G132" i="7"/>
  <c r="F132" i="7"/>
  <c r="E132" i="7"/>
  <c r="G131" i="7"/>
  <c r="G130" i="7"/>
  <c r="F130" i="7"/>
  <c r="E130" i="7"/>
  <c r="G129" i="7"/>
  <c r="G128" i="7"/>
  <c r="F128" i="7"/>
  <c r="E128" i="7"/>
  <c r="G127" i="7"/>
  <c r="G126" i="7"/>
  <c r="F126" i="7"/>
  <c r="E126" i="7"/>
  <c r="G125" i="7"/>
  <c r="G124" i="7"/>
  <c r="F124" i="7"/>
  <c r="E124" i="7"/>
  <c r="G123" i="7"/>
  <c r="G122" i="7"/>
  <c r="F122" i="7"/>
  <c r="E122" i="7"/>
  <c r="G121" i="7"/>
  <c r="G120" i="7"/>
  <c r="F120" i="7"/>
  <c r="E120" i="7"/>
  <c r="G119" i="7"/>
  <c r="G118" i="7"/>
  <c r="F118" i="7"/>
  <c r="E118" i="7"/>
  <c r="G117" i="7"/>
  <c r="G116" i="7"/>
  <c r="F116" i="7"/>
  <c r="E116" i="7"/>
  <c r="G115" i="7"/>
  <c r="G114" i="7"/>
  <c r="F114" i="7"/>
  <c r="E114" i="7"/>
  <c r="G113" i="7"/>
  <c r="G112" i="7"/>
  <c r="F112" i="7"/>
  <c r="E112" i="7"/>
  <c r="G111" i="7"/>
  <c r="G110" i="7"/>
  <c r="F110" i="7"/>
  <c r="E110" i="7"/>
  <c r="G109" i="7"/>
  <c r="G108" i="7"/>
  <c r="F108" i="7"/>
  <c r="E108" i="7"/>
  <c r="E107" i="7" s="1"/>
  <c r="G107" i="7" s="1"/>
  <c r="F107" i="7"/>
  <c r="G106" i="7"/>
  <c r="G105" i="7"/>
  <c r="G104" i="7"/>
  <c r="G103" i="7"/>
  <c r="G102" i="7"/>
  <c r="G101" i="7"/>
  <c r="G100" i="7"/>
  <c r="F100" i="7"/>
  <c r="E100" i="7"/>
  <c r="G99" i="7"/>
  <c r="G98" i="7"/>
  <c r="F98" i="7"/>
  <c r="E98" i="7"/>
  <c r="G97" i="7"/>
  <c r="G96" i="7"/>
  <c r="F96" i="7"/>
  <c r="E96" i="7"/>
  <c r="G95" i="7"/>
  <c r="G94" i="7"/>
  <c r="F94" i="7"/>
  <c r="E94" i="7"/>
  <c r="G93" i="7"/>
  <c r="G92" i="7"/>
  <c r="F92" i="7"/>
  <c r="E92" i="7"/>
  <c r="G91" i="7"/>
  <c r="G90" i="7"/>
  <c r="F90" i="7"/>
  <c r="E90" i="7"/>
  <c r="G89" i="7"/>
  <c r="G88" i="7"/>
  <c r="F88" i="7"/>
  <c r="E88" i="7"/>
  <c r="G87" i="7"/>
  <c r="G86" i="7"/>
  <c r="F85" i="7"/>
  <c r="E85" i="7"/>
  <c r="G85" i="7" s="1"/>
  <c r="G84" i="7"/>
  <c r="G83" i="7"/>
  <c r="F82" i="7"/>
  <c r="E82" i="7"/>
  <c r="G82" i="7" s="1"/>
  <c r="G81" i="7"/>
  <c r="F80" i="7"/>
  <c r="E80" i="7"/>
  <c r="G80" i="7" s="1"/>
  <c r="G79" i="7"/>
  <c r="F78" i="7"/>
  <c r="E78" i="7"/>
  <c r="G78" i="7" s="1"/>
  <c r="G77" i="7"/>
  <c r="F76" i="7"/>
  <c r="E76" i="7"/>
  <c r="G76" i="7" s="1"/>
  <c r="G75" i="7"/>
  <c r="F74" i="7"/>
  <c r="E74" i="7"/>
  <c r="G74" i="7" s="1"/>
  <c r="G73" i="7"/>
  <c r="G72" i="7"/>
  <c r="G71" i="7"/>
  <c r="G70" i="7"/>
  <c r="F70" i="7"/>
  <c r="E70" i="7"/>
  <c r="E69" i="7" s="1"/>
  <c r="G69" i="7" s="1"/>
  <c r="F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F51" i="7"/>
  <c r="G51" i="7" s="1"/>
  <c r="E51" i="7"/>
  <c r="G50" i="7"/>
  <c r="F49" i="7"/>
  <c r="G49" i="7" s="1"/>
  <c r="E49" i="7"/>
  <c r="G48" i="7"/>
  <c r="F47" i="7"/>
  <c r="F168" i="7" s="1"/>
  <c r="E47" i="7"/>
  <c r="G47" i="7" s="1"/>
  <c r="G45" i="7"/>
  <c r="G44" i="7"/>
  <c r="G43" i="7"/>
  <c r="G42" i="7"/>
  <c r="G41" i="7"/>
  <c r="G40" i="7"/>
  <c r="G39" i="7"/>
  <c r="G38" i="7"/>
  <c r="F38" i="7"/>
  <c r="E38" i="7"/>
  <c r="F37" i="7"/>
  <c r="F34" i="7" s="1"/>
  <c r="G34" i="7" s="1"/>
  <c r="E37" i="7"/>
  <c r="G37" i="7" s="1"/>
  <c r="G36" i="7"/>
  <c r="G35" i="7"/>
  <c r="E34" i="7"/>
  <c r="G33" i="7"/>
  <c r="G32" i="7"/>
  <c r="F32" i="7"/>
  <c r="E32" i="7"/>
  <c r="G31" i="7"/>
  <c r="G30" i="7"/>
  <c r="F30" i="7"/>
  <c r="E30" i="7"/>
  <c r="G29" i="7"/>
  <c r="G28" i="7"/>
  <c r="F28" i="7"/>
  <c r="E28" i="7"/>
  <c r="G27" i="7"/>
  <c r="G26" i="7"/>
  <c r="F26" i="7"/>
  <c r="E26" i="7"/>
  <c r="G25" i="7"/>
  <c r="G24" i="7"/>
  <c r="G23" i="7"/>
  <c r="F23" i="7"/>
  <c r="E23" i="7"/>
  <c r="G22" i="7"/>
  <c r="F22" i="7"/>
  <c r="E22" i="7"/>
  <c r="G21" i="7"/>
  <c r="G20" i="7"/>
  <c r="G19" i="7"/>
  <c r="F19" i="7"/>
  <c r="E19" i="7"/>
  <c r="G18" i="7"/>
  <c r="G17" i="7"/>
  <c r="F17" i="7"/>
  <c r="E17" i="7"/>
  <c r="G16" i="7"/>
  <c r="G15" i="7"/>
  <c r="G14" i="7"/>
  <c r="G13" i="7"/>
  <c r="G12" i="7"/>
  <c r="F12" i="7"/>
  <c r="E12" i="7"/>
  <c r="G11" i="7"/>
  <c r="G10" i="7"/>
  <c r="F10" i="7"/>
  <c r="E10" i="7"/>
  <c r="F9" i="7"/>
  <c r="E9" i="7"/>
  <c r="G9" i="7" s="1"/>
  <c r="G8" i="7"/>
  <c r="F7" i="7"/>
  <c r="F6" i="7" s="1"/>
  <c r="F46" i="7" s="1"/>
  <c r="F169" i="7" s="1"/>
  <c r="E7" i="7"/>
  <c r="G7" i="7" s="1"/>
  <c r="E6" i="7"/>
  <c r="G215" i="6"/>
  <c r="G212" i="6"/>
  <c r="G209" i="6"/>
  <c r="G208" i="6"/>
  <c r="F208" i="6"/>
  <c r="F210" i="6" s="1"/>
  <c r="E208" i="6"/>
  <c r="G207" i="6"/>
  <c r="G206" i="6"/>
  <c r="G205" i="6"/>
  <c r="F205" i="6"/>
  <c r="E205" i="6"/>
  <c r="G204" i="6"/>
  <c r="G203" i="6"/>
  <c r="F202" i="6"/>
  <c r="E202" i="6"/>
  <c r="G202" i="6" s="1"/>
  <c r="G201" i="6"/>
  <c r="F200" i="6"/>
  <c r="E200" i="6"/>
  <c r="E210" i="6" s="1"/>
  <c r="G198" i="6"/>
  <c r="G197" i="6"/>
  <c r="F196" i="6"/>
  <c r="E196" i="6"/>
  <c r="G196" i="6" s="1"/>
  <c r="G195" i="6"/>
  <c r="G194" i="6"/>
  <c r="G193" i="6"/>
  <c r="G192" i="6"/>
  <c r="G191" i="6"/>
  <c r="F191" i="6"/>
  <c r="E191" i="6"/>
  <c r="G190" i="6"/>
  <c r="G189" i="6"/>
  <c r="F189" i="6"/>
  <c r="F199" i="6" s="1"/>
  <c r="E189" i="6"/>
  <c r="E199" i="6" s="1"/>
  <c r="G186" i="6"/>
  <c r="F185" i="6"/>
  <c r="F187" i="6" s="1"/>
  <c r="E185" i="6"/>
  <c r="G185" i="6" s="1"/>
  <c r="G184" i="6"/>
  <c r="G183" i="6"/>
  <c r="G182" i="6"/>
  <c r="G181" i="6"/>
  <c r="G180" i="6"/>
  <c r="G179" i="6"/>
  <c r="G178" i="6"/>
  <c r="G177" i="6"/>
  <c r="F177" i="6"/>
  <c r="E177" i="6"/>
  <c r="G176" i="6"/>
  <c r="G175" i="6"/>
  <c r="F175" i="6"/>
  <c r="E175" i="6"/>
  <c r="E187" i="6" s="1"/>
  <c r="G187" i="6" s="1"/>
  <c r="G174" i="6"/>
  <c r="F174" i="6"/>
  <c r="E174" i="6"/>
  <c r="E188" i="6" s="1"/>
  <c r="G173" i="6"/>
  <c r="G172" i="6"/>
  <c r="G171" i="6"/>
  <c r="G170" i="6"/>
  <c r="G167" i="6"/>
  <c r="G166" i="6"/>
  <c r="F165" i="6"/>
  <c r="E165" i="6"/>
  <c r="G165" i="6" s="1"/>
  <c r="G164" i="6"/>
  <c r="F163" i="6"/>
  <c r="E163" i="6"/>
  <c r="G163" i="6" s="1"/>
  <c r="G162" i="6"/>
  <c r="G161" i="6"/>
  <c r="G160" i="6"/>
  <c r="G159" i="6"/>
  <c r="G158" i="6"/>
  <c r="G157" i="6"/>
  <c r="G156" i="6"/>
  <c r="G155" i="6"/>
  <c r="F154" i="6"/>
  <c r="F153" i="6" s="1"/>
  <c r="F152" i="6" s="1"/>
  <c r="E154" i="6"/>
  <c r="G154" i="6" s="1"/>
  <c r="G151" i="6"/>
  <c r="G150" i="6"/>
  <c r="F150" i="6"/>
  <c r="E150" i="6"/>
  <c r="G149" i="6"/>
  <c r="G148" i="6"/>
  <c r="F148" i="6"/>
  <c r="E148" i="6"/>
  <c r="G147" i="6"/>
  <c r="G146" i="6"/>
  <c r="F146" i="6"/>
  <c r="E146" i="6"/>
  <c r="G145" i="6"/>
  <c r="G144" i="6"/>
  <c r="F144" i="6"/>
  <c r="E144" i="6"/>
  <c r="G143" i="6"/>
  <c r="G142" i="6"/>
  <c r="F142" i="6"/>
  <c r="E142" i="6"/>
  <c r="G141" i="6"/>
  <c r="G140" i="6"/>
  <c r="F140" i="6"/>
  <c r="E140" i="6"/>
  <c r="G139" i="6"/>
  <c r="G138" i="6"/>
  <c r="F138" i="6"/>
  <c r="E138" i="6"/>
  <c r="G137" i="6"/>
  <c r="G136" i="6"/>
  <c r="F136" i="6"/>
  <c r="E136" i="6"/>
  <c r="G135" i="6"/>
  <c r="G134" i="6"/>
  <c r="F134" i="6"/>
  <c r="E134" i="6"/>
  <c r="G133" i="6"/>
  <c r="G132" i="6"/>
  <c r="F132" i="6"/>
  <c r="E132" i="6"/>
  <c r="G131" i="6"/>
  <c r="G130" i="6"/>
  <c r="F130" i="6"/>
  <c r="E130" i="6"/>
  <c r="G129" i="6"/>
  <c r="G128" i="6"/>
  <c r="F128" i="6"/>
  <c r="E128" i="6"/>
  <c r="G127" i="6"/>
  <c r="G126" i="6"/>
  <c r="F126" i="6"/>
  <c r="E126" i="6"/>
  <c r="G125" i="6"/>
  <c r="G124" i="6"/>
  <c r="F124" i="6"/>
  <c r="E124" i="6"/>
  <c r="G123" i="6"/>
  <c r="G122" i="6"/>
  <c r="F122" i="6"/>
  <c r="E122" i="6"/>
  <c r="G121" i="6"/>
  <c r="G120" i="6"/>
  <c r="F120" i="6"/>
  <c r="E120" i="6"/>
  <c r="G119" i="6"/>
  <c r="G118" i="6"/>
  <c r="F118" i="6"/>
  <c r="E118" i="6"/>
  <c r="G117" i="6"/>
  <c r="G116" i="6"/>
  <c r="F116" i="6"/>
  <c r="E116" i="6"/>
  <c r="G115" i="6"/>
  <c r="G114" i="6"/>
  <c r="F114" i="6"/>
  <c r="E114" i="6"/>
  <c r="G113" i="6"/>
  <c r="G112" i="6"/>
  <c r="F112" i="6"/>
  <c r="E112" i="6"/>
  <c r="G111" i="6"/>
  <c r="G110" i="6"/>
  <c r="F110" i="6"/>
  <c r="E110" i="6"/>
  <c r="G109" i="6"/>
  <c r="G108" i="6"/>
  <c r="F108" i="6"/>
  <c r="E108" i="6"/>
  <c r="F107" i="6"/>
  <c r="E107" i="6"/>
  <c r="G107" i="6" s="1"/>
  <c r="G106" i="6"/>
  <c r="G105" i="6"/>
  <c r="G104" i="6"/>
  <c r="G103" i="6"/>
  <c r="G102" i="6"/>
  <c r="G101" i="6"/>
  <c r="F100" i="6"/>
  <c r="G100" i="6" s="1"/>
  <c r="E100" i="6"/>
  <c r="G99" i="6"/>
  <c r="F98" i="6"/>
  <c r="G98" i="6" s="1"/>
  <c r="E98" i="6"/>
  <c r="G97" i="6"/>
  <c r="F96" i="6"/>
  <c r="G96" i="6" s="1"/>
  <c r="E96" i="6"/>
  <c r="G95" i="6"/>
  <c r="F94" i="6"/>
  <c r="G94" i="6" s="1"/>
  <c r="E94" i="6"/>
  <c r="G93" i="6"/>
  <c r="F92" i="6"/>
  <c r="G92" i="6" s="1"/>
  <c r="E92" i="6"/>
  <c r="G91" i="6"/>
  <c r="F90" i="6"/>
  <c r="G90" i="6" s="1"/>
  <c r="E90" i="6"/>
  <c r="G89" i="6"/>
  <c r="F88" i="6"/>
  <c r="G88" i="6" s="1"/>
  <c r="E88" i="6"/>
  <c r="G87" i="6"/>
  <c r="G86" i="6"/>
  <c r="G85" i="6"/>
  <c r="F85" i="6"/>
  <c r="E85" i="6"/>
  <c r="G84" i="6"/>
  <c r="G83" i="6"/>
  <c r="F82" i="6"/>
  <c r="E82" i="6"/>
  <c r="G82" i="6" s="1"/>
  <c r="G81" i="6"/>
  <c r="F80" i="6"/>
  <c r="E80" i="6"/>
  <c r="G80" i="6" s="1"/>
  <c r="G79" i="6"/>
  <c r="F78" i="6"/>
  <c r="E78" i="6"/>
  <c r="G78" i="6" s="1"/>
  <c r="G77" i="6"/>
  <c r="F76" i="6"/>
  <c r="E76" i="6"/>
  <c r="G76" i="6" s="1"/>
  <c r="G75" i="6"/>
  <c r="F74" i="6"/>
  <c r="E74" i="6"/>
  <c r="G74" i="6" s="1"/>
  <c r="G73" i="6"/>
  <c r="G72" i="6"/>
  <c r="G71" i="6"/>
  <c r="F70" i="6"/>
  <c r="G70" i="6" s="1"/>
  <c r="E70" i="6"/>
  <c r="E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F51" i="6"/>
  <c r="E51" i="6"/>
  <c r="G51" i="6" s="1"/>
  <c r="G50" i="6"/>
  <c r="F49" i="6"/>
  <c r="E49" i="6"/>
  <c r="G49" i="6" s="1"/>
  <c r="G48" i="6"/>
  <c r="F47" i="6"/>
  <c r="E47" i="6"/>
  <c r="G47" i="6" s="1"/>
  <c r="G45" i="6"/>
  <c r="G44" i="6"/>
  <c r="G43" i="6"/>
  <c r="G42" i="6"/>
  <c r="G41" i="6"/>
  <c r="G40" i="6"/>
  <c r="G39" i="6"/>
  <c r="F38" i="6"/>
  <c r="G38" i="6" s="1"/>
  <c r="E38" i="6"/>
  <c r="E37" i="6"/>
  <c r="E34" i="6" s="1"/>
  <c r="G36" i="6"/>
  <c r="G35" i="6"/>
  <c r="G33" i="6"/>
  <c r="F32" i="6"/>
  <c r="G32" i="6" s="1"/>
  <c r="E32" i="6"/>
  <c r="G31" i="6"/>
  <c r="F30" i="6"/>
  <c r="G30" i="6" s="1"/>
  <c r="E30" i="6"/>
  <c r="G29" i="6"/>
  <c r="F28" i="6"/>
  <c r="G28" i="6" s="1"/>
  <c r="E28" i="6"/>
  <c r="G27" i="6"/>
  <c r="F26" i="6"/>
  <c r="G26" i="6" s="1"/>
  <c r="E26" i="6"/>
  <c r="G25" i="6"/>
  <c r="G24" i="6"/>
  <c r="G23" i="6"/>
  <c r="F23" i="6"/>
  <c r="E23" i="6"/>
  <c r="F22" i="6"/>
  <c r="G22" i="6" s="1"/>
  <c r="E22" i="6"/>
  <c r="G21" i="6"/>
  <c r="G20" i="6"/>
  <c r="G19" i="6"/>
  <c r="F19" i="6"/>
  <c r="E19" i="6"/>
  <c r="G18" i="6"/>
  <c r="G17" i="6"/>
  <c r="F17" i="6"/>
  <c r="E17" i="6"/>
  <c r="G16" i="6"/>
  <c r="G15" i="6"/>
  <c r="G14" i="6"/>
  <c r="G13" i="6"/>
  <c r="F12" i="6"/>
  <c r="G12" i="6" s="1"/>
  <c r="E12" i="6"/>
  <c r="G11" i="6"/>
  <c r="F10" i="6"/>
  <c r="G10" i="6" s="1"/>
  <c r="E10" i="6"/>
  <c r="E9" i="6"/>
  <c r="G8" i="6"/>
  <c r="F7" i="6"/>
  <c r="F6" i="6" s="1"/>
  <c r="E7" i="6"/>
  <c r="G7" i="6" s="1"/>
  <c r="G215" i="5"/>
  <c r="G212" i="5"/>
  <c r="G209" i="5"/>
  <c r="F208" i="5"/>
  <c r="F210" i="5" s="1"/>
  <c r="E208" i="5"/>
  <c r="G207" i="5"/>
  <c r="G206" i="5"/>
  <c r="G205" i="5"/>
  <c r="F205" i="5"/>
  <c r="E205" i="5"/>
  <c r="G204" i="5"/>
  <c r="G203" i="5"/>
  <c r="F202" i="5"/>
  <c r="E202" i="5"/>
  <c r="G202" i="5" s="1"/>
  <c r="G201" i="5"/>
  <c r="F200" i="5"/>
  <c r="E200" i="5"/>
  <c r="E210" i="5" s="1"/>
  <c r="G198" i="5"/>
  <c r="G197" i="5"/>
  <c r="F196" i="5"/>
  <c r="E196" i="5"/>
  <c r="G196" i="5" s="1"/>
  <c r="G195" i="5"/>
  <c r="G194" i="5"/>
  <c r="G193" i="5"/>
  <c r="G192" i="5"/>
  <c r="G191" i="5"/>
  <c r="F191" i="5"/>
  <c r="E191" i="5"/>
  <c r="G190" i="5"/>
  <c r="G189" i="5"/>
  <c r="F189" i="5"/>
  <c r="F199" i="5" s="1"/>
  <c r="F211" i="5" s="1"/>
  <c r="E189" i="5"/>
  <c r="E199" i="5" s="1"/>
  <c r="G186" i="5"/>
  <c r="F185" i="5"/>
  <c r="F187" i="5" s="1"/>
  <c r="E185" i="5"/>
  <c r="E187" i="5" s="1"/>
  <c r="G184" i="5"/>
  <c r="G183" i="5"/>
  <c r="G182" i="5"/>
  <c r="G181" i="5"/>
  <c r="G180" i="5"/>
  <c r="G179" i="5"/>
  <c r="G178" i="5"/>
  <c r="G177" i="5"/>
  <c r="F177" i="5"/>
  <c r="E177" i="5"/>
  <c r="G176" i="5"/>
  <c r="G175" i="5"/>
  <c r="F175" i="5"/>
  <c r="E175" i="5"/>
  <c r="F174" i="5"/>
  <c r="F188" i="5" s="1"/>
  <c r="E174" i="5"/>
  <c r="E188" i="5" s="1"/>
  <c r="G173" i="5"/>
  <c r="G172" i="5"/>
  <c r="G171" i="5"/>
  <c r="G170" i="5"/>
  <c r="G167" i="5"/>
  <c r="G166" i="5"/>
  <c r="F165" i="5"/>
  <c r="E165" i="5"/>
  <c r="G165" i="5" s="1"/>
  <c r="G164" i="5"/>
  <c r="F163" i="5"/>
  <c r="E163" i="5"/>
  <c r="G163" i="5" s="1"/>
  <c r="G162" i="5"/>
  <c r="G161" i="5"/>
  <c r="G160" i="5"/>
  <c r="G159" i="5"/>
  <c r="G158" i="5"/>
  <c r="G157" i="5"/>
  <c r="G156" i="5"/>
  <c r="G155" i="5"/>
  <c r="F154" i="5"/>
  <c r="F153" i="5" s="1"/>
  <c r="F152" i="5" s="1"/>
  <c r="E154" i="5"/>
  <c r="G154" i="5" s="1"/>
  <c r="G151" i="5"/>
  <c r="F150" i="5"/>
  <c r="G150" i="5" s="1"/>
  <c r="E150" i="5"/>
  <c r="G149" i="5"/>
  <c r="F148" i="5"/>
  <c r="G148" i="5" s="1"/>
  <c r="E148" i="5"/>
  <c r="G147" i="5"/>
  <c r="F146" i="5"/>
  <c r="G146" i="5" s="1"/>
  <c r="E146" i="5"/>
  <c r="G145" i="5"/>
  <c r="F144" i="5"/>
  <c r="G144" i="5" s="1"/>
  <c r="E144" i="5"/>
  <c r="G143" i="5"/>
  <c r="F142" i="5"/>
  <c r="G142" i="5" s="1"/>
  <c r="E142" i="5"/>
  <c r="G141" i="5"/>
  <c r="F140" i="5"/>
  <c r="G140" i="5" s="1"/>
  <c r="E140" i="5"/>
  <c r="G139" i="5"/>
  <c r="F138" i="5"/>
  <c r="G138" i="5" s="1"/>
  <c r="E138" i="5"/>
  <c r="G137" i="5"/>
  <c r="F136" i="5"/>
  <c r="G136" i="5" s="1"/>
  <c r="E136" i="5"/>
  <c r="G135" i="5"/>
  <c r="F134" i="5"/>
  <c r="G134" i="5" s="1"/>
  <c r="E134" i="5"/>
  <c r="G133" i="5"/>
  <c r="F132" i="5"/>
  <c r="G132" i="5" s="1"/>
  <c r="E132" i="5"/>
  <c r="G131" i="5"/>
  <c r="F130" i="5"/>
  <c r="G130" i="5" s="1"/>
  <c r="E130" i="5"/>
  <c r="G129" i="5"/>
  <c r="F128" i="5"/>
  <c r="G128" i="5" s="1"/>
  <c r="E128" i="5"/>
  <c r="G127" i="5"/>
  <c r="F126" i="5"/>
  <c r="G126" i="5" s="1"/>
  <c r="E126" i="5"/>
  <c r="G125" i="5"/>
  <c r="F124" i="5"/>
  <c r="G124" i="5" s="1"/>
  <c r="E124" i="5"/>
  <c r="G123" i="5"/>
  <c r="F122" i="5"/>
  <c r="G122" i="5" s="1"/>
  <c r="E122" i="5"/>
  <c r="G121" i="5"/>
  <c r="F120" i="5"/>
  <c r="G120" i="5" s="1"/>
  <c r="E120" i="5"/>
  <c r="G119" i="5"/>
  <c r="F118" i="5"/>
  <c r="G118" i="5" s="1"/>
  <c r="E118" i="5"/>
  <c r="G117" i="5"/>
  <c r="F116" i="5"/>
  <c r="G116" i="5" s="1"/>
  <c r="E116" i="5"/>
  <c r="G115" i="5"/>
  <c r="F114" i="5"/>
  <c r="G114" i="5" s="1"/>
  <c r="E114" i="5"/>
  <c r="G113" i="5"/>
  <c r="F112" i="5"/>
  <c r="G112" i="5" s="1"/>
  <c r="E112" i="5"/>
  <c r="G111" i="5"/>
  <c r="F110" i="5"/>
  <c r="G110" i="5" s="1"/>
  <c r="E110" i="5"/>
  <c r="G109" i="5"/>
  <c r="F108" i="5"/>
  <c r="G108" i="5" s="1"/>
  <c r="E108" i="5"/>
  <c r="E107" i="5"/>
  <c r="G106" i="5"/>
  <c r="G105" i="5"/>
  <c r="G104" i="5"/>
  <c r="G103" i="5"/>
  <c r="G102" i="5"/>
  <c r="G101" i="5"/>
  <c r="F100" i="5"/>
  <c r="G100" i="5" s="1"/>
  <c r="E100" i="5"/>
  <c r="G99" i="5"/>
  <c r="F98" i="5"/>
  <c r="G98" i="5" s="1"/>
  <c r="E98" i="5"/>
  <c r="G97" i="5"/>
  <c r="F96" i="5"/>
  <c r="G96" i="5" s="1"/>
  <c r="E96" i="5"/>
  <c r="G95" i="5"/>
  <c r="F94" i="5"/>
  <c r="G94" i="5" s="1"/>
  <c r="E94" i="5"/>
  <c r="G93" i="5"/>
  <c r="F92" i="5"/>
  <c r="G92" i="5" s="1"/>
  <c r="E92" i="5"/>
  <c r="G91" i="5"/>
  <c r="F90" i="5"/>
  <c r="G90" i="5" s="1"/>
  <c r="E90" i="5"/>
  <c r="G89" i="5"/>
  <c r="F88" i="5"/>
  <c r="G88" i="5" s="1"/>
  <c r="E88" i="5"/>
  <c r="G87" i="5"/>
  <c r="G86" i="5"/>
  <c r="G85" i="5"/>
  <c r="F85" i="5"/>
  <c r="E85" i="5"/>
  <c r="G84" i="5"/>
  <c r="G83" i="5"/>
  <c r="F82" i="5"/>
  <c r="E82" i="5"/>
  <c r="G82" i="5" s="1"/>
  <c r="G81" i="5"/>
  <c r="F80" i="5"/>
  <c r="E80" i="5"/>
  <c r="G80" i="5" s="1"/>
  <c r="G79" i="5"/>
  <c r="F78" i="5"/>
  <c r="E78" i="5"/>
  <c r="G78" i="5" s="1"/>
  <c r="G77" i="5"/>
  <c r="F76" i="5"/>
  <c r="E76" i="5"/>
  <c r="G76" i="5" s="1"/>
  <c r="G75" i="5"/>
  <c r="F74" i="5"/>
  <c r="E74" i="5"/>
  <c r="G74" i="5" s="1"/>
  <c r="G73" i="5"/>
  <c r="G72" i="5"/>
  <c r="G71" i="5"/>
  <c r="F70" i="5"/>
  <c r="G70" i="5" s="1"/>
  <c r="E70" i="5"/>
  <c r="E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F51" i="5"/>
  <c r="E51" i="5"/>
  <c r="G51" i="5" s="1"/>
  <c r="G50" i="5"/>
  <c r="F49" i="5"/>
  <c r="E49" i="5"/>
  <c r="G49" i="5" s="1"/>
  <c r="G48" i="5"/>
  <c r="F47" i="5"/>
  <c r="E47" i="5"/>
  <c r="G45" i="5"/>
  <c r="G44" i="5"/>
  <c r="G43" i="5"/>
  <c r="G42" i="5"/>
  <c r="G41" i="5"/>
  <c r="G40" i="5"/>
  <c r="G39" i="5"/>
  <c r="F38" i="5"/>
  <c r="E38" i="5"/>
  <c r="E37" i="5"/>
  <c r="G36" i="5"/>
  <c r="G35" i="5"/>
  <c r="G33" i="5"/>
  <c r="F32" i="5"/>
  <c r="G32" i="5" s="1"/>
  <c r="E32" i="5"/>
  <c r="G31" i="5"/>
  <c r="F30" i="5"/>
  <c r="G30" i="5" s="1"/>
  <c r="E30" i="5"/>
  <c r="G29" i="5"/>
  <c r="F28" i="5"/>
  <c r="G28" i="5" s="1"/>
  <c r="E28" i="5"/>
  <c r="G27" i="5"/>
  <c r="F26" i="5"/>
  <c r="G26" i="5" s="1"/>
  <c r="E26" i="5"/>
  <c r="G25" i="5"/>
  <c r="G24" i="5"/>
  <c r="G23" i="5"/>
  <c r="F23" i="5"/>
  <c r="E23" i="5"/>
  <c r="G22" i="5"/>
  <c r="F22" i="5"/>
  <c r="E22" i="5"/>
  <c r="G21" i="5"/>
  <c r="G20" i="5"/>
  <c r="G19" i="5"/>
  <c r="F19" i="5"/>
  <c r="E19" i="5"/>
  <c r="G18" i="5"/>
  <c r="G17" i="5"/>
  <c r="F17" i="5"/>
  <c r="E17" i="5"/>
  <c r="G16" i="5"/>
  <c r="G15" i="5"/>
  <c r="G14" i="5"/>
  <c r="G13" i="5"/>
  <c r="G12" i="5"/>
  <c r="F12" i="5"/>
  <c r="E12" i="5"/>
  <c r="G11" i="5"/>
  <c r="G10" i="5"/>
  <c r="F10" i="5"/>
  <c r="E10" i="5"/>
  <c r="E9" i="5"/>
  <c r="G8" i="5"/>
  <c r="F7" i="5"/>
  <c r="F6" i="5" s="1"/>
  <c r="E7" i="5"/>
  <c r="E6" i="5"/>
  <c r="G215" i="4"/>
  <c r="G212" i="4"/>
  <c r="G209" i="4"/>
  <c r="F208" i="4"/>
  <c r="F210" i="4" s="1"/>
  <c r="E208" i="4"/>
  <c r="G208" i="4" s="1"/>
  <c r="G207" i="4"/>
  <c r="G206" i="4"/>
  <c r="G205" i="4"/>
  <c r="F205" i="4"/>
  <c r="E205" i="4"/>
  <c r="G204" i="4"/>
  <c r="G203" i="4"/>
  <c r="F202" i="4"/>
  <c r="G202" i="4" s="1"/>
  <c r="E202" i="4"/>
  <c r="G201" i="4"/>
  <c r="F200" i="4"/>
  <c r="G200" i="4" s="1"/>
  <c r="E200" i="4"/>
  <c r="E210" i="4" s="1"/>
  <c r="G210" i="4" s="1"/>
  <c r="G198" i="4"/>
  <c r="G197" i="4"/>
  <c r="F196" i="4"/>
  <c r="G196" i="4" s="1"/>
  <c r="E196" i="4"/>
  <c r="G195" i="4"/>
  <c r="G194" i="4"/>
  <c r="G193" i="4"/>
  <c r="G192" i="4"/>
  <c r="G191" i="4"/>
  <c r="F191" i="4"/>
  <c r="E191" i="4"/>
  <c r="G190" i="4"/>
  <c r="G189" i="4"/>
  <c r="F189" i="4"/>
  <c r="F199" i="4" s="1"/>
  <c r="F211" i="4" s="1"/>
  <c r="E189" i="4"/>
  <c r="E199" i="4" s="1"/>
  <c r="G186" i="4"/>
  <c r="F185" i="4"/>
  <c r="E185" i="4"/>
  <c r="G185" i="4" s="1"/>
  <c r="G184" i="4"/>
  <c r="G183" i="4"/>
  <c r="G182" i="4"/>
  <c r="G181" i="4"/>
  <c r="G180" i="4"/>
  <c r="G179" i="4"/>
  <c r="G178" i="4"/>
  <c r="G177" i="4"/>
  <c r="F177" i="4"/>
  <c r="E177" i="4"/>
  <c r="G176" i="4"/>
  <c r="F175" i="4"/>
  <c r="F187" i="4" s="1"/>
  <c r="E175" i="4"/>
  <c r="E187" i="4" s="1"/>
  <c r="F174" i="4"/>
  <c r="F188" i="4" s="1"/>
  <c r="E174" i="4"/>
  <c r="G173" i="4"/>
  <c r="G172" i="4"/>
  <c r="G171" i="4"/>
  <c r="G170" i="4"/>
  <c r="G167" i="4"/>
  <c r="G166" i="4"/>
  <c r="F165" i="4"/>
  <c r="E165" i="4"/>
  <c r="G165" i="4" s="1"/>
  <c r="G164" i="4"/>
  <c r="F163" i="4"/>
  <c r="E163" i="4"/>
  <c r="G163" i="4" s="1"/>
  <c r="G162" i="4"/>
  <c r="G161" i="4"/>
  <c r="G160" i="4"/>
  <c r="G159" i="4"/>
  <c r="G158" i="4"/>
  <c r="G157" i="4"/>
  <c r="G156" i="4"/>
  <c r="G155" i="4"/>
  <c r="F154" i="4"/>
  <c r="F153" i="4" s="1"/>
  <c r="F152" i="4" s="1"/>
  <c r="E154" i="4"/>
  <c r="G154" i="4" s="1"/>
  <c r="E153" i="4"/>
  <c r="G153" i="4" s="1"/>
  <c r="G151" i="4"/>
  <c r="F150" i="4"/>
  <c r="G150" i="4" s="1"/>
  <c r="E150" i="4"/>
  <c r="G149" i="4"/>
  <c r="F148" i="4"/>
  <c r="G148" i="4" s="1"/>
  <c r="E148" i="4"/>
  <c r="G147" i="4"/>
  <c r="F146" i="4"/>
  <c r="G146" i="4" s="1"/>
  <c r="E146" i="4"/>
  <c r="G145" i="4"/>
  <c r="F144" i="4"/>
  <c r="G144" i="4" s="1"/>
  <c r="E144" i="4"/>
  <c r="G143" i="4"/>
  <c r="F142" i="4"/>
  <c r="G142" i="4" s="1"/>
  <c r="E142" i="4"/>
  <c r="G141" i="4"/>
  <c r="F140" i="4"/>
  <c r="G140" i="4" s="1"/>
  <c r="E140" i="4"/>
  <c r="G139" i="4"/>
  <c r="F138" i="4"/>
  <c r="G138" i="4" s="1"/>
  <c r="E138" i="4"/>
  <c r="G137" i="4"/>
  <c r="F136" i="4"/>
  <c r="G136" i="4" s="1"/>
  <c r="E136" i="4"/>
  <c r="G135" i="4"/>
  <c r="F134" i="4"/>
  <c r="G134" i="4" s="1"/>
  <c r="E134" i="4"/>
  <c r="G133" i="4"/>
  <c r="F132" i="4"/>
  <c r="G132" i="4" s="1"/>
  <c r="E132" i="4"/>
  <c r="G131" i="4"/>
  <c r="F130" i="4"/>
  <c r="G130" i="4" s="1"/>
  <c r="E130" i="4"/>
  <c r="G129" i="4"/>
  <c r="F128" i="4"/>
  <c r="G128" i="4" s="1"/>
  <c r="E128" i="4"/>
  <c r="G127" i="4"/>
  <c r="F126" i="4"/>
  <c r="G126" i="4" s="1"/>
  <c r="E126" i="4"/>
  <c r="G125" i="4"/>
  <c r="F124" i="4"/>
  <c r="G124" i="4" s="1"/>
  <c r="E124" i="4"/>
  <c r="G123" i="4"/>
  <c r="F122" i="4"/>
  <c r="G122" i="4" s="1"/>
  <c r="E122" i="4"/>
  <c r="G121" i="4"/>
  <c r="F120" i="4"/>
  <c r="G120" i="4" s="1"/>
  <c r="E120" i="4"/>
  <c r="G119" i="4"/>
  <c r="F118" i="4"/>
  <c r="G118" i="4" s="1"/>
  <c r="E118" i="4"/>
  <c r="G117" i="4"/>
  <c r="F116" i="4"/>
  <c r="G116" i="4" s="1"/>
  <c r="E116" i="4"/>
  <c r="G115" i="4"/>
  <c r="F114" i="4"/>
  <c r="G114" i="4" s="1"/>
  <c r="E114" i="4"/>
  <c r="G113" i="4"/>
  <c r="F112" i="4"/>
  <c r="G112" i="4" s="1"/>
  <c r="E112" i="4"/>
  <c r="G111" i="4"/>
  <c r="F110" i="4"/>
  <c r="G110" i="4" s="1"/>
  <c r="E110" i="4"/>
  <c r="G109" i="4"/>
  <c r="F108" i="4"/>
  <c r="G108" i="4" s="1"/>
  <c r="E108" i="4"/>
  <c r="E107" i="4"/>
  <c r="G106" i="4"/>
  <c r="G105" i="4"/>
  <c r="G104" i="4"/>
  <c r="G103" i="4"/>
  <c r="G102" i="4"/>
  <c r="G101" i="4"/>
  <c r="F100" i="4"/>
  <c r="E100" i="4"/>
  <c r="G100" i="4" s="1"/>
  <c r="G99" i="4"/>
  <c r="F98" i="4"/>
  <c r="E98" i="4"/>
  <c r="G98" i="4" s="1"/>
  <c r="G97" i="4"/>
  <c r="F96" i="4"/>
  <c r="E96" i="4"/>
  <c r="G96" i="4" s="1"/>
  <c r="G95" i="4"/>
  <c r="F94" i="4"/>
  <c r="E94" i="4"/>
  <c r="G94" i="4" s="1"/>
  <c r="G93" i="4"/>
  <c r="F92" i="4"/>
  <c r="E92" i="4"/>
  <c r="G92" i="4" s="1"/>
  <c r="G91" i="4"/>
  <c r="F90" i="4"/>
  <c r="E90" i="4"/>
  <c r="G90" i="4" s="1"/>
  <c r="G89" i="4"/>
  <c r="F88" i="4"/>
  <c r="E88" i="4"/>
  <c r="G88" i="4" s="1"/>
  <c r="G87" i="4"/>
  <c r="G86" i="4"/>
  <c r="G85" i="4"/>
  <c r="F85" i="4"/>
  <c r="E85" i="4"/>
  <c r="G84" i="4"/>
  <c r="G83" i="4"/>
  <c r="F82" i="4"/>
  <c r="E82" i="4"/>
  <c r="G82" i="4" s="1"/>
  <c r="G81" i="4"/>
  <c r="F80" i="4"/>
  <c r="G80" i="4" s="1"/>
  <c r="E80" i="4"/>
  <c r="G79" i="4"/>
  <c r="F78" i="4"/>
  <c r="G78" i="4" s="1"/>
  <c r="E78" i="4"/>
  <c r="G77" i="4"/>
  <c r="F76" i="4"/>
  <c r="G76" i="4" s="1"/>
  <c r="E76" i="4"/>
  <c r="G75" i="4"/>
  <c r="F74" i="4"/>
  <c r="E74" i="4"/>
  <c r="G74" i="4" s="1"/>
  <c r="G73" i="4"/>
  <c r="G72" i="4"/>
  <c r="G71" i="4"/>
  <c r="F70" i="4"/>
  <c r="F69" i="4" s="1"/>
  <c r="E70" i="4"/>
  <c r="G70" i="4" s="1"/>
  <c r="E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F51" i="4"/>
  <c r="E51" i="4"/>
  <c r="G51" i="4" s="1"/>
  <c r="G50" i="4"/>
  <c r="F49" i="4"/>
  <c r="E49" i="4"/>
  <c r="G49" i="4" s="1"/>
  <c r="G48" i="4"/>
  <c r="F47" i="4"/>
  <c r="E47" i="4"/>
  <c r="G47" i="4" s="1"/>
  <c r="G45" i="4"/>
  <c r="G44" i="4"/>
  <c r="G43" i="4"/>
  <c r="G42" i="4"/>
  <c r="G41" i="4"/>
  <c r="G40" i="4"/>
  <c r="G39" i="4"/>
  <c r="F38" i="4"/>
  <c r="G38" i="4" s="1"/>
  <c r="E38" i="4"/>
  <c r="E37" i="4"/>
  <c r="E34" i="4" s="1"/>
  <c r="G36" i="4"/>
  <c r="G35" i="4"/>
  <c r="G33" i="4"/>
  <c r="F32" i="4"/>
  <c r="G32" i="4" s="1"/>
  <c r="E32" i="4"/>
  <c r="G31" i="4"/>
  <c r="F30" i="4"/>
  <c r="G30" i="4" s="1"/>
  <c r="E30" i="4"/>
  <c r="G29" i="4"/>
  <c r="F28" i="4"/>
  <c r="G28" i="4" s="1"/>
  <c r="E28" i="4"/>
  <c r="G27" i="4"/>
  <c r="F26" i="4"/>
  <c r="G26" i="4" s="1"/>
  <c r="E26" i="4"/>
  <c r="G25" i="4"/>
  <c r="G24" i="4"/>
  <c r="G23" i="4"/>
  <c r="F23" i="4"/>
  <c r="E23" i="4"/>
  <c r="E22" i="4" s="1"/>
  <c r="F22" i="4"/>
  <c r="G21" i="4"/>
  <c r="G20" i="4"/>
  <c r="G19" i="4"/>
  <c r="F19" i="4"/>
  <c r="E19" i="4"/>
  <c r="G18" i="4"/>
  <c r="G17" i="4"/>
  <c r="F17" i="4"/>
  <c r="E17" i="4"/>
  <c r="G16" i="4"/>
  <c r="G15" i="4"/>
  <c r="G14" i="4"/>
  <c r="G13" i="4"/>
  <c r="F12" i="4"/>
  <c r="E12" i="4"/>
  <c r="G12" i="4" s="1"/>
  <c r="G11" i="4"/>
  <c r="F10" i="4"/>
  <c r="F9" i="4" s="1"/>
  <c r="E10" i="4"/>
  <c r="G10" i="4" s="1"/>
  <c r="G8" i="4"/>
  <c r="F7" i="4"/>
  <c r="E7" i="4"/>
  <c r="G7" i="4" s="1"/>
  <c r="F6" i="4"/>
  <c r="G215" i="3"/>
  <c r="G212" i="3"/>
  <c r="G209" i="3"/>
  <c r="F208" i="3"/>
  <c r="F210" i="3" s="1"/>
  <c r="E208" i="3"/>
  <c r="G208" i="3" s="1"/>
  <c r="G207" i="3"/>
  <c r="G206" i="3"/>
  <c r="G205" i="3"/>
  <c r="F205" i="3"/>
  <c r="E205" i="3"/>
  <c r="G204" i="3"/>
  <c r="G203" i="3"/>
  <c r="F202" i="3"/>
  <c r="G202" i="3" s="1"/>
  <c r="E202" i="3"/>
  <c r="G201" i="3"/>
  <c r="F200" i="3"/>
  <c r="G200" i="3" s="1"/>
  <c r="E200" i="3"/>
  <c r="E210" i="3" s="1"/>
  <c r="G198" i="3"/>
  <c r="G197" i="3"/>
  <c r="F196" i="3"/>
  <c r="G196" i="3" s="1"/>
  <c r="E196" i="3"/>
  <c r="G195" i="3"/>
  <c r="G194" i="3"/>
  <c r="G193" i="3"/>
  <c r="G192" i="3"/>
  <c r="G191" i="3"/>
  <c r="F191" i="3"/>
  <c r="E191" i="3"/>
  <c r="G190" i="3"/>
  <c r="G189" i="3"/>
  <c r="F189" i="3"/>
  <c r="F199" i="3" s="1"/>
  <c r="E189" i="3"/>
  <c r="E199" i="3" s="1"/>
  <c r="G186" i="3"/>
  <c r="F185" i="3"/>
  <c r="E185" i="3"/>
  <c r="E187" i="3" s="1"/>
  <c r="G184" i="3"/>
  <c r="G183" i="3"/>
  <c r="G182" i="3"/>
  <c r="G181" i="3"/>
  <c r="G180" i="3"/>
  <c r="G179" i="3"/>
  <c r="G178" i="3"/>
  <c r="G177" i="3"/>
  <c r="F177" i="3"/>
  <c r="E177" i="3"/>
  <c r="G176" i="3"/>
  <c r="G175" i="3"/>
  <c r="F175" i="3"/>
  <c r="F187" i="3" s="1"/>
  <c r="E175" i="3"/>
  <c r="F174" i="3"/>
  <c r="E174" i="3"/>
  <c r="E188" i="3" s="1"/>
  <c r="G173" i="3"/>
  <c r="G172" i="3"/>
  <c r="G171" i="3"/>
  <c r="G170" i="3"/>
  <c r="G167" i="3"/>
  <c r="G166" i="3"/>
  <c r="F165" i="3"/>
  <c r="E165" i="3"/>
  <c r="G165" i="3" s="1"/>
  <c r="G164" i="3"/>
  <c r="F163" i="3"/>
  <c r="E163" i="3"/>
  <c r="G163" i="3" s="1"/>
  <c r="G162" i="3"/>
  <c r="G161" i="3"/>
  <c r="G160" i="3"/>
  <c r="G159" i="3"/>
  <c r="G158" i="3"/>
  <c r="G157" i="3"/>
  <c r="G156" i="3"/>
  <c r="G155" i="3"/>
  <c r="F154" i="3"/>
  <c r="G154" i="3" s="1"/>
  <c r="E154" i="3"/>
  <c r="E153" i="3"/>
  <c r="E152" i="3" s="1"/>
  <c r="G151" i="3"/>
  <c r="F150" i="3"/>
  <c r="E150" i="3"/>
  <c r="G150" i="3" s="1"/>
  <c r="G149" i="3"/>
  <c r="F148" i="3"/>
  <c r="E148" i="3"/>
  <c r="G148" i="3" s="1"/>
  <c r="G147" i="3"/>
  <c r="F146" i="3"/>
  <c r="E146" i="3"/>
  <c r="G146" i="3" s="1"/>
  <c r="G145" i="3"/>
  <c r="F144" i="3"/>
  <c r="E144" i="3"/>
  <c r="G144" i="3" s="1"/>
  <c r="G143" i="3"/>
  <c r="F142" i="3"/>
  <c r="E142" i="3"/>
  <c r="G142" i="3" s="1"/>
  <c r="G141" i="3"/>
  <c r="F140" i="3"/>
  <c r="E140" i="3"/>
  <c r="G140" i="3" s="1"/>
  <c r="G139" i="3"/>
  <c r="F138" i="3"/>
  <c r="E138" i="3"/>
  <c r="G138" i="3" s="1"/>
  <c r="G137" i="3"/>
  <c r="F136" i="3"/>
  <c r="E136" i="3"/>
  <c r="G136" i="3" s="1"/>
  <c r="G135" i="3"/>
  <c r="F134" i="3"/>
  <c r="E134" i="3"/>
  <c r="G134" i="3" s="1"/>
  <c r="G133" i="3"/>
  <c r="F132" i="3"/>
  <c r="E132" i="3"/>
  <c r="G132" i="3" s="1"/>
  <c r="G131" i="3"/>
  <c r="F130" i="3"/>
  <c r="E130" i="3"/>
  <c r="G130" i="3" s="1"/>
  <c r="G129" i="3"/>
  <c r="F128" i="3"/>
  <c r="E128" i="3"/>
  <c r="G128" i="3" s="1"/>
  <c r="G127" i="3"/>
  <c r="F126" i="3"/>
  <c r="E126" i="3"/>
  <c r="G126" i="3" s="1"/>
  <c r="G125" i="3"/>
  <c r="F124" i="3"/>
  <c r="E124" i="3"/>
  <c r="G124" i="3" s="1"/>
  <c r="G123" i="3"/>
  <c r="F122" i="3"/>
  <c r="E122" i="3"/>
  <c r="G122" i="3" s="1"/>
  <c r="G121" i="3"/>
  <c r="F120" i="3"/>
  <c r="E120" i="3"/>
  <c r="G120" i="3" s="1"/>
  <c r="G119" i="3"/>
  <c r="F118" i="3"/>
  <c r="E118" i="3"/>
  <c r="G118" i="3" s="1"/>
  <c r="G117" i="3"/>
  <c r="F116" i="3"/>
  <c r="E116" i="3"/>
  <c r="G116" i="3" s="1"/>
  <c r="G115" i="3"/>
  <c r="F114" i="3"/>
  <c r="E114" i="3"/>
  <c r="G114" i="3" s="1"/>
  <c r="G113" i="3"/>
  <c r="F112" i="3"/>
  <c r="E112" i="3"/>
  <c r="G112" i="3" s="1"/>
  <c r="G111" i="3"/>
  <c r="F110" i="3"/>
  <c r="E110" i="3"/>
  <c r="G110" i="3" s="1"/>
  <c r="G109" i="3"/>
  <c r="F108" i="3"/>
  <c r="F107" i="3" s="1"/>
  <c r="E108" i="3"/>
  <c r="G108" i="3" s="1"/>
  <c r="E107" i="3"/>
  <c r="G106" i="3"/>
  <c r="G105" i="3"/>
  <c r="G104" i="3"/>
  <c r="G103" i="3"/>
  <c r="G102" i="3"/>
  <c r="G101" i="3"/>
  <c r="F100" i="3"/>
  <c r="E100" i="3"/>
  <c r="G100" i="3" s="1"/>
  <c r="G99" i="3"/>
  <c r="F98" i="3"/>
  <c r="E98" i="3"/>
  <c r="G98" i="3" s="1"/>
  <c r="G97" i="3"/>
  <c r="F96" i="3"/>
  <c r="E96" i="3"/>
  <c r="G96" i="3" s="1"/>
  <c r="G95" i="3"/>
  <c r="F94" i="3"/>
  <c r="E94" i="3"/>
  <c r="G94" i="3" s="1"/>
  <c r="G93" i="3"/>
  <c r="F92" i="3"/>
  <c r="E92" i="3"/>
  <c r="G92" i="3" s="1"/>
  <c r="G91" i="3"/>
  <c r="F90" i="3"/>
  <c r="E90" i="3"/>
  <c r="G90" i="3" s="1"/>
  <c r="G89" i="3"/>
  <c r="F88" i="3"/>
  <c r="E88" i="3"/>
  <c r="G88" i="3" s="1"/>
  <c r="G87" i="3"/>
  <c r="G86" i="3"/>
  <c r="G85" i="3"/>
  <c r="F85" i="3"/>
  <c r="E85" i="3"/>
  <c r="G84" i="3"/>
  <c r="G83" i="3"/>
  <c r="F82" i="3"/>
  <c r="G82" i="3" s="1"/>
  <c r="E82" i="3"/>
  <c r="G81" i="3"/>
  <c r="F80" i="3"/>
  <c r="G80" i="3" s="1"/>
  <c r="E80" i="3"/>
  <c r="G79" i="3"/>
  <c r="F78" i="3"/>
  <c r="G78" i="3" s="1"/>
  <c r="E78" i="3"/>
  <c r="G77" i="3"/>
  <c r="F76" i="3"/>
  <c r="G76" i="3" s="1"/>
  <c r="E76" i="3"/>
  <c r="G75" i="3"/>
  <c r="F74" i="3"/>
  <c r="G74" i="3" s="1"/>
  <c r="E74" i="3"/>
  <c r="G73" i="3"/>
  <c r="G72" i="3"/>
  <c r="G71" i="3"/>
  <c r="F70" i="3"/>
  <c r="F69" i="3" s="1"/>
  <c r="E70" i="3"/>
  <c r="G70" i="3" s="1"/>
  <c r="E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F51" i="3"/>
  <c r="E51" i="3"/>
  <c r="G51" i="3" s="1"/>
  <c r="G50" i="3"/>
  <c r="F49" i="3"/>
  <c r="E49" i="3"/>
  <c r="G49" i="3" s="1"/>
  <c r="G48" i="3"/>
  <c r="F47" i="3"/>
  <c r="E47" i="3"/>
  <c r="G47" i="3" s="1"/>
  <c r="G45" i="3"/>
  <c r="G44" i="3"/>
  <c r="G43" i="3"/>
  <c r="G42" i="3"/>
  <c r="G41" i="3"/>
  <c r="G40" i="3"/>
  <c r="G39" i="3"/>
  <c r="F38" i="3"/>
  <c r="F37" i="3" s="1"/>
  <c r="F34" i="3" s="1"/>
  <c r="E38" i="3"/>
  <c r="G38" i="3" s="1"/>
  <c r="E37" i="3"/>
  <c r="E34" i="3" s="1"/>
  <c r="G34" i="3" s="1"/>
  <c r="G36" i="3"/>
  <c r="G35" i="3"/>
  <c r="G33" i="3"/>
  <c r="F32" i="3"/>
  <c r="E32" i="3"/>
  <c r="G32" i="3" s="1"/>
  <c r="G31" i="3"/>
  <c r="F30" i="3"/>
  <c r="E30" i="3"/>
  <c r="G30" i="3" s="1"/>
  <c r="G29" i="3"/>
  <c r="F28" i="3"/>
  <c r="E28" i="3"/>
  <c r="G28" i="3" s="1"/>
  <c r="G27" i="3"/>
  <c r="F26" i="3"/>
  <c r="E26" i="3"/>
  <c r="G26" i="3" s="1"/>
  <c r="G25" i="3"/>
  <c r="G24" i="3"/>
  <c r="G23" i="3"/>
  <c r="F23" i="3"/>
  <c r="E23" i="3"/>
  <c r="E22" i="3" s="1"/>
  <c r="F22" i="3"/>
  <c r="G21" i="3"/>
  <c r="G20" i="3"/>
  <c r="G19" i="3"/>
  <c r="F19" i="3"/>
  <c r="E19" i="3"/>
  <c r="G18" i="3"/>
  <c r="G17" i="3"/>
  <c r="F17" i="3"/>
  <c r="E17" i="3"/>
  <c r="G16" i="3"/>
  <c r="G15" i="3"/>
  <c r="G14" i="3"/>
  <c r="G13" i="3"/>
  <c r="F12" i="3"/>
  <c r="E12" i="3"/>
  <c r="G12" i="3" s="1"/>
  <c r="G11" i="3"/>
  <c r="F10" i="3"/>
  <c r="F9" i="3" s="1"/>
  <c r="E10" i="3"/>
  <c r="G10" i="3" s="1"/>
  <c r="G8" i="3"/>
  <c r="F7" i="3"/>
  <c r="E7" i="3"/>
  <c r="G7" i="3" s="1"/>
  <c r="F6" i="3"/>
  <c r="F46" i="3" s="1"/>
  <c r="G215" i="2"/>
  <c r="G212" i="2"/>
  <c r="G209" i="2"/>
  <c r="F208" i="2"/>
  <c r="F210" i="2" s="1"/>
  <c r="E208" i="2"/>
  <c r="G208" i="2" s="1"/>
  <c r="G207" i="2"/>
  <c r="G206" i="2"/>
  <c r="G205" i="2"/>
  <c r="F205" i="2"/>
  <c r="E205" i="2"/>
  <c r="G204" i="2"/>
  <c r="G203" i="2"/>
  <c r="F202" i="2"/>
  <c r="G202" i="2" s="1"/>
  <c r="E202" i="2"/>
  <c r="G201" i="2"/>
  <c r="F200" i="2"/>
  <c r="G200" i="2" s="1"/>
  <c r="E200" i="2"/>
  <c r="E210" i="2" s="1"/>
  <c r="G198" i="2"/>
  <c r="G197" i="2"/>
  <c r="F196" i="2"/>
  <c r="G196" i="2" s="1"/>
  <c r="E196" i="2"/>
  <c r="G195" i="2"/>
  <c r="G194" i="2"/>
  <c r="G193" i="2"/>
  <c r="G192" i="2"/>
  <c r="G191" i="2"/>
  <c r="F191" i="2"/>
  <c r="E191" i="2"/>
  <c r="G190" i="2"/>
  <c r="G189" i="2"/>
  <c r="F189" i="2"/>
  <c r="F199" i="2" s="1"/>
  <c r="E189" i="2"/>
  <c r="E199" i="2" s="1"/>
  <c r="G186" i="2"/>
  <c r="F185" i="2"/>
  <c r="E185" i="2"/>
  <c r="E187" i="2" s="1"/>
  <c r="G184" i="2"/>
  <c r="G183" i="2"/>
  <c r="G182" i="2"/>
  <c r="G181" i="2"/>
  <c r="G180" i="2"/>
  <c r="G179" i="2"/>
  <c r="G178" i="2"/>
  <c r="G177" i="2"/>
  <c r="F177" i="2"/>
  <c r="E177" i="2"/>
  <c r="G176" i="2"/>
  <c r="G175" i="2"/>
  <c r="F175" i="2"/>
  <c r="F187" i="2" s="1"/>
  <c r="E175" i="2"/>
  <c r="F174" i="2"/>
  <c r="E174" i="2"/>
  <c r="E188" i="2" s="1"/>
  <c r="G173" i="2"/>
  <c r="G172" i="2"/>
  <c r="G171" i="2"/>
  <c r="G170" i="2"/>
  <c r="G167" i="2"/>
  <c r="G166" i="2"/>
  <c r="F165" i="2"/>
  <c r="E165" i="2"/>
  <c r="G165" i="2" s="1"/>
  <c r="G164" i="2"/>
  <c r="F163" i="2"/>
  <c r="E163" i="2"/>
  <c r="G163" i="2" s="1"/>
  <c r="G162" i="2"/>
  <c r="G161" i="2"/>
  <c r="G160" i="2"/>
  <c r="G159" i="2"/>
  <c r="G158" i="2"/>
  <c r="G157" i="2"/>
  <c r="G156" i="2"/>
  <c r="G155" i="2"/>
  <c r="F154" i="2"/>
  <c r="G154" i="2" s="1"/>
  <c r="E154" i="2"/>
  <c r="E153" i="2"/>
  <c r="E152" i="2" s="1"/>
  <c r="G151" i="2"/>
  <c r="F150" i="2"/>
  <c r="E150" i="2"/>
  <c r="G150" i="2" s="1"/>
  <c r="G149" i="2"/>
  <c r="F148" i="2"/>
  <c r="E148" i="2"/>
  <c r="G148" i="2" s="1"/>
  <c r="G147" i="2"/>
  <c r="F146" i="2"/>
  <c r="E146" i="2"/>
  <c r="G146" i="2" s="1"/>
  <c r="G145" i="2"/>
  <c r="F144" i="2"/>
  <c r="E144" i="2"/>
  <c r="G144" i="2" s="1"/>
  <c r="G143" i="2"/>
  <c r="F142" i="2"/>
  <c r="E142" i="2"/>
  <c r="G142" i="2" s="1"/>
  <c r="G141" i="2"/>
  <c r="F140" i="2"/>
  <c r="E140" i="2"/>
  <c r="G140" i="2" s="1"/>
  <c r="G139" i="2"/>
  <c r="F138" i="2"/>
  <c r="E138" i="2"/>
  <c r="G138" i="2" s="1"/>
  <c r="G137" i="2"/>
  <c r="F136" i="2"/>
  <c r="E136" i="2"/>
  <c r="G136" i="2" s="1"/>
  <c r="G135" i="2"/>
  <c r="F134" i="2"/>
  <c r="E134" i="2"/>
  <c r="G134" i="2" s="1"/>
  <c r="G133" i="2"/>
  <c r="F132" i="2"/>
  <c r="E132" i="2"/>
  <c r="G132" i="2" s="1"/>
  <c r="G131" i="2"/>
  <c r="F130" i="2"/>
  <c r="E130" i="2"/>
  <c r="G130" i="2" s="1"/>
  <c r="G129" i="2"/>
  <c r="F128" i="2"/>
  <c r="E128" i="2"/>
  <c r="G128" i="2" s="1"/>
  <c r="G127" i="2"/>
  <c r="F126" i="2"/>
  <c r="E126" i="2"/>
  <c r="G126" i="2" s="1"/>
  <c r="G125" i="2"/>
  <c r="F124" i="2"/>
  <c r="E124" i="2"/>
  <c r="G124" i="2" s="1"/>
  <c r="G123" i="2"/>
  <c r="F122" i="2"/>
  <c r="E122" i="2"/>
  <c r="G122" i="2" s="1"/>
  <c r="G121" i="2"/>
  <c r="F120" i="2"/>
  <c r="E120" i="2"/>
  <c r="G120" i="2" s="1"/>
  <c r="G119" i="2"/>
  <c r="F118" i="2"/>
  <c r="E118" i="2"/>
  <c r="G118" i="2" s="1"/>
  <c r="G117" i="2"/>
  <c r="F116" i="2"/>
  <c r="E116" i="2"/>
  <c r="G116" i="2" s="1"/>
  <c r="G115" i="2"/>
  <c r="F114" i="2"/>
  <c r="E114" i="2"/>
  <c r="G114" i="2" s="1"/>
  <c r="G113" i="2"/>
  <c r="G112" i="2"/>
  <c r="F112" i="2"/>
  <c r="E112" i="2"/>
  <c r="G111" i="2"/>
  <c r="G110" i="2"/>
  <c r="F110" i="2"/>
  <c r="E110" i="2"/>
  <c r="G109" i="2"/>
  <c r="G108" i="2"/>
  <c r="F108" i="2"/>
  <c r="E108" i="2"/>
  <c r="F107" i="2"/>
  <c r="E107" i="2"/>
  <c r="G107" i="2" s="1"/>
  <c r="G106" i="2"/>
  <c r="G105" i="2"/>
  <c r="G104" i="2"/>
  <c r="G103" i="2"/>
  <c r="G102" i="2"/>
  <c r="G101" i="2"/>
  <c r="G100" i="2"/>
  <c r="F100" i="2"/>
  <c r="E100" i="2"/>
  <c r="G99" i="2"/>
  <c r="G98" i="2"/>
  <c r="F98" i="2"/>
  <c r="E98" i="2"/>
  <c r="G97" i="2"/>
  <c r="G96" i="2"/>
  <c r="F96" i="2"/>
  <c r="E96" i="2"/>
  <c r="G95" i="2"/>
  <c r="G94" i="2"/>
  <c r="F94" i="2"/>
  <c r="E94" i="2"/>
  <c r="G93" i="2"/>
  <c r="G92" i="2"/>
  <c r="F92" i="2"/>
  <c r="E92" i="2"/>
  <c r="G91" i="2"/>
  <c r="G90" i="2"/>
  <c r="F90" i="2"/>
  <c r="E90" i="2"/>
  <c r="G89" i="2"/>
  <c r="G88" i="2"/>
  <c r="F88" i="2"/>
  <c r="E88" i="2"/>
  <c r="G87" i="2"/>
  <c r="G86" i="2"/>
  <c r="G85" i="2"/>
  <c r="F85" i="2"/>
  <c r="E85" i="2"/>
  <c r="G84" i="2"/>
  <c r="G83" i="2"/>
  <c r="F82" i="2"/>
  <c r="E82" i="2"/>
  <c r="G82" i="2" s="1"/>
  <c r="G81" i="2"/>
  <c r="F80" i="2"/>
  <c r="E80" i="2"/>
  <c r="G80" i="2" s="1"/>
  <c r="G79" i="2"/>
  <c r="F78" i="2"/>
  <c r="E78" i="2"/>
  <c r="G78" i="2" s="1"/>
  <c r="G77" i="2"/>
  <c r="F76" i="2"/>
  <c r="E76" i="2"/>
  <c r="G76" i="2" s="1"/>
  <c r="G75" i="2"/>
  <c r="F74" i="2"/>
  <c r="E74" i="2"/>
  <c r="E69" i="2" s="1"/>
  <c r="G69" i="2" s="1"/>
  <c r="G73" i="2"/>
  <c r="G72" i="2"/>
  <c r="G71" i="2"/>
  <c r="G70" i="2"/>
  <c r="F70" i="2"/>
  <c r="E70" i="2"/>
  <c r="F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F51" i="2"/>
  <c r="E51" i="2"/>
  <c r="G51" i="2" s="1"/>
  <c r="G50" i="2"/>
  <c r="F49" i="2"/>
  <c r="E49" i="2"/>
  <c r="G49" i="2" s="1"/>
  <c r="G48" i="2"/>
  <c r="F47" i="2"/>
  <c r="E47" i="2"/>
  <c r="G47" i="2" s="1"/>
  <c r="G45" i="2"/>
  <c r="G44" i="2"/>
  <c r="G43" i="2"/>
  <c r="G42" i="2"/>
  <c r="G41" i="2"/>
  <c r="G40" i="2"/>
  <c r="G39" i="2"/>
  <c r="G38" i="2"/>
  <c r="F38" i="2"/>
  <c r="E38" i="2"/>
  <c r="F37" i="2"/>
  <c r="F34" i="2" s="1"/>
  <c r="E37" i="2"/>
  <c r="E34" i="2" s="1"/>
  <c r="G36" i="2"/>
  <c r="G35" i="2"/>
  <c r="G34" i="2"/>
  <c r="G33" i="2"/>
  <c r="G32" i="2"/>
  <c r="F32" i="2"/>
  <c r="E32" i="2"/>
  <c r="G31" i="2"/>
  <c r="G30" i="2"/>
  <c r="F30" i="2"/>
  <c r="E30" i="2"/>
  <c r="G29" i="2"/>
  <c r="G28" i="2"/>
  <c r="F28" i="2"/>
  <c r="E28" i="2"/>
  <c r="G27" i="2"/>
  <c r="G26" i="2"/>
  <c r="F26" i="2"/>
  <c r="E26" i="2"/>
  <c r="G25" i="2"/>
  <c r="G24" i="2"/>
  <c r="G23" i="2"/>
  <c r="F23" i="2"/>
  <c r="E23" i="2"/>
  <c r="E22" i="2" s="1"/>
  <c r="E9" i="2" s="1"/>
  <c r="G22" i="2"/>
  <c r="F22" i="2"/>
  <c r="G21" i="2"/>
  <c r="G20" i="2"/>
  <c r="G19" i="2"/>
  <c r="F19" i="2"/>
  <c r="E19" i="2"/>
  <c r="G18" i="2"/>
  <c r="G17" i="2"/>
  <c r="F17" i="2"/>
  <c r="E17" i="2"/>
  <c r="G16" i="2"/>
  <c r="G15" i="2"/>
  <c r="G14" i="2"/>
  <c r="G13" i="2"/>
  <c r="G12" i="2"/>
  <c r="F12" i="2"/>
  <c r="E12" i="2"/>
  <c r="G11" i="2"/>
  <c r="G10" i="2"/>
  <c r="F10" i="2"/>
  <c r="E10" i="2"/>
  <c r="F9" i="2"/>
  <c r="G8" i="2"/>
  <c r="F7" i="2"/>
  <c r="F6" i="2" s="1"/>
  <c r="F46" i="2" s="1"/>
  <c r="E7" i="2"/>
  <c r="E6" i="2"/>
  <c r="E46" i="2" s="1"/>
  <c r="G215" i="1"/>
  <c r="G212" i="1"/>
  <c r="G209" i="1"/>
  <c r="G208" i="1"/>
  <c r="F208" i="1"/>
  <c r="F210" i="1" s="1"/>
  <c r="E208" i="1"/>
  <c r="G207" i="1"/>
  <c r="G206" i="1"/>
  <c r="G205" i="1"/>
  <c r="F205" i="1"/>
  <c r="E205" i="1"/>
  <c r="G204" i="1"/>
  <c r="G203" i="1"/>
  <c r="F202" i="1"/>
  <c r="E202" i="1"/>
  <c r="G202" i="1" s="1"/>
  <c r="G201" i="1"/>
  <c r="F200" i="1"/>
  <c r="G198" i="1"/>
  <c r="G197" i="1"/>
  <c r="F196" i="1"/>
  <c r="E196" i="1"/>
  <c r="G196" i="1" s="1"/>
  <c r="G195" i="1"/>
  <c r="G194" i="1"/>
  <c r="G193" i="1"/>
  <c r="G192" i="1"/>
  <c r="G191" i="1"/>
  <c r="F191" i="1"/>
  <c r="E191" i="1"/>
  <c r="G190" i="1"/>
  <c r="G189" i="1"/>
  <c r="F189" i="1"/>
  <c r="F199" i="1" s="1"/>
  <c r="E189" i="1"/>
  <c r="E199" i="1" s="1"/>
  <c r="G186" i="1"/>
  <c r="F185" i="1"/>
  <c r="F187" i="1" s="1"/>
  <c r="E185" i="1"/>
  <c r="G184" i="1"/>
  <c r="G183" i="1"/>
  <c r="G182" i="1"/>
  <c r="G181" i="1"/>
  <c r="G180" i="1"/>
  <c r="G179" i="1"/>
  <c r="G178" i="1"/>
  <c r="G177" i="1"/>
  <c r="F177" i="1"/>
  <c r="E177" i="1"/>
  <c r="G176" i="1"/>
  <c r="G175" i="1"/>
  <c r="F175" i="1"/>
  <c r="E175" i="1"/>
  <c r="G174" i="1"/>
  <c r="F174" i="1"/>
  <c r="E174" i="1"/>
  <c r="G173" i="1"/>
  <c r="G172" i="1"/>
  <c r="G171" i="1"/>
  <c r="G170" i="1"/>
  <c r="G167" i="1"/>
  <c r="G166" i="1"/>
  <c r="G165" i="1"/>
  <c r="F165" i="1"/>
  <c r="E165" i="1"/>
  <c r="G164" i="1"/>
  <c r="G163" i="1"/>
  <c r="F163" i="1"/>
  <c r="E163" i="1"/>
  <c r="G162" i="1"/>
  <c r="G161" i="1"/>
  <c r="G160" i="1"/>
  <c r="G159" i="1"/>
  <c r="G158" i="1"/>
  <c r="G157" i="1"/>
  <c r="G156" i="1"/>
  <c r="G155" i="1"/>
  <c r="F154" i="1"/>
  <c r="E154" i="1"/>
  <c r="G154" i="1" s="1"/>
  <c r="F153" i="1"/>
  <c r="F152" i="1" s="1"/>
  <c r="G151" i="1"/>
  <c r="G150" i="1"/>
  <c r="F150" i="1"/>
  <c r="E150" i="1"/>
  <c r="G149" i="1"/>
  <c r="G148" i="1"/>
  <c r="F148" i="1"/>
  <c r="E148" i="1"/>
  <c r="G147" i="1"/>
  <c r="G146" i="1"/>
  <c r="F146" i="1"/>
  <c r="E146" i="1"/>
  <c r="G145" i="1"/>
  <c r="G144" i="1"/>
  <c r="F144" i="1"/>
  <c r="E144" i="1"/>
  <c r="G143" i="1"/>
  <c r="G142" i="1"/>
  <c r="F142" i="1"/>
  <c r="E142" i="1"/>
  <c r="G141" i="1"/>
  <c r="G140" i="1"/>
  <c r="F140" i="1"/>
  <c r="E140" i="1"/>
  <c r="G139" i="1"/>
  <c r="G138" i="1"/>
  <c r="F138" i="1"/>
  <c r="E138" i="1"/>
  <c r="G137" i="1"/>
  <c r="G136" i="1"/>
  <c r="F136" i="1"/>
  <c r="E136" i="1"/>
  <c r="G135" i="1"/>
  <c r="G134" i="1"/>
  <c r="F134" i="1"/>
  <c r="E134" i="1"/>
  <c r="G133" i="1"/>
  <c r="G132" i="1"/>
  <c r="F132" i="1"/>
  <c r="E132" i="1"/>
  <c r="G131" i="1"/>
  <c r="G130" i="1"/>
  <c r="F130" i="1"/>
  <c r="E130" i="1"/>
  <c r="G129" i="1"/>
  <c r="G128" i="1"/>
  <c r="F128" i="1"/>
  <c r="E128" i="1"/>
  <c r="G127" i="1"/>
  <c r="G126" i="1"/>
  <c r="F126" i="1"/>
  <c r="E126" i="1"/>
  <c r="G125" i="1"/>
  <c r="G124" i="1"/>
  <c r="F124" i="1"/>
  <c r="E124" i="1"/>
  <c r="G123" i="1"/>
  <c r="G122" i="1"/>
  <c r="F122" i="1"/>
  <c r="E122" i="1"/>
  <c r="G121" i="1"/>
  <c r="G120" i="1"/>
  <c r="F120" i="1"/>
  <c r="E120" i="1"/>
  <c r="G119" i="1"/>
  <c r="G118" i="1"/>
  <c r="F118" i="1"/>
  <c r="E118" i="1"/>
  <c r="G117" i="1"/>
  <c r="G116" i="1"/>
  <c r="F116" i="1"/>
  <c r="E116" i="1"/>
  <c r="G115" i="1"/>
  <c r="G114" i="1"/>
  <c r="F114" i="1"/>
  <c r="E114" i="1"/>
  <c r="G113" i="1"/>
  <c r="G112" i="1"/>
  <c r="F112" i="1"/>
  <c r="E112" i="1"/>
  <c r="G111" i="1"/>
  <c r="G110" i="1"/>
  <c r="F110" i="1"/>
  <c r="E110" i="1"/>
  <c r="G109" i="1"/>
  <c r="G108" i="1"/>
  <c r="F108" i="1"/>
  <c r="E108" i="1"/>
  <c r="E107" i="1" s="1"/>
  <c r="G107" i="1" s="1"/>
  <c r="F107" i="1"/>
  <c r="G106" i="1"/>
  <c r="G105" i="1"/>
  <c r="G104" i="1"/>
  <c r="G103" i="1"/>
  <c r="G102" i="1"/>
  <c r="G101" i="1"/>
  <c r="G100" i="1"/>
  <c r="F100" i="1"/>
  <c r="E100" i="1"/>
  <c r="G99" i="1"/>
  <c r="G98" i="1"/>
  <c r="F98" i="1"/>
  <c r="E98" i="1"/>
  <c r="G97" i="1"/>
  <c r="G96" i="1"/>
  <c r="F96" i="1"/>
  <c r="E96" i="1"/>
  <c r="G95" i="1"/>
  <c r="G94" i="1"/>
  <c r="F94" i="1"/>
  <c r="E94" i="1"/>
  <c r="G93" i="1"/>
  <c r="G92" i="1"/>
  <c r="F92" i="1"/>
  <c r="E92" i="1"/>
  <c r="G91" i="1"/>
  <c r="G90" i="1"/>
  <c r="F90" i="1"/>
  <c r="E90" i="1"/>
  <c r="G89" i="1"/>
  <c r="G88" i="1"/>
  <c r="F88" i="1"/>
  <c r="E88" i="1"/>
  <c r="G87" i="1"/>
  <c r="G86" i="1"/>
  <c r="F85" i="1"/>
  <c r="E85" i="1"/>
  <c r="G85" i="1" s="1"/>
  <c r="G84" i="1"/>
  <c r="G83" i="1"/>
  <c r="F82" i="1"/>
  <c r="E82" i="1"/>
  <c r="G82" i="1" s="1"/>
  <c r="G81" i="1"/>
  <c r="F80" i="1"/>
  <c r="E80" i="1"/>
  <c r="G80" i="1" s="1"/>
  <c r="G79" i="1"/>
  <c r="F78" i="1"/>
  <c r="E78" i="1"/>
  <c r="G78" i="1" s="1"/>
  <c r="G77" i="1"/>
  <c r="F76" i="1"/>
  <c r="E76" i="1"/>
  <c r="G76" i="1" s="1"/>
  <c r="G75" i="1"/>
  <c r="F74" i="1"/>
  <c r="E74" i="1"/>
  <c r="G74" i="1" s="1"/>
  <c r="G73" i="1"/>
  <c r="G72" i="1"/>
  <c r="G71" i="1"/>
  <c r="G70" i="1"/>
  <c r="F70" i="1"/>
  <c r="E70" i="1"/>
  <c r="E69" i="1" s="1"/>
  <c r="G69" i="1" s="1"/>
  <c r="F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F51" i="1"/>
  <c r="G51" i="1" s="1"/>
  <c r="E51" i="1"/>
  <c r="G50" i="1"/>
  <c r="F49" i="1"/>
  <c r="G49" i="1" s="1"/>
  <c r="E49" i="1"/>
  <c r="G48" i="1"/>
  <c r="F47" i="1"/>
  <c r="E47" i="1"/>
  <c r="G45" i="1"/>
  <c r="G44" i="1"/>
  <c r="G43" i="1"/>
  <c r="G42" i="1"/>
  <c r="G41" i="1"/>
  <c r="G40" i="1"/>
  <c r="G39" i="1"/>
  <c r="G38" i="1"/>
  <c r="F38" i="1"/>
  <c r="E38" i="1"/>
  <c r="E37" i="1" s="1"/>
  <c r="F37" i="1"/>
  <c r="F34" i="1" s="1"/>
  <c r="G36" i="1"/>
  <c r="G35" i="1"/>
  <c r="G33" i="1"/>
  <c r="G32" i="1"/>
  <c r="F32" i="1"/>
  <c r="E32" i="1"/>
  <c r="G31" i="1"/>
  <c r="G30" i="1"/>
  <c r="F30" i="1"/>
  <c r="E30" i="1"/>
  <c r="G29" i="1"/>
  <c r="G28" i="1"/>
  <c r="F28" i="1"/>
  <c r="E28" i="1"/>
  <c r="G27" i="1"/>
  <c r="G26" i="1"/>
  <c r="F26" i="1"/>
  <c r="E26" i="1"/>
  <c r="G25" i="1"/>
  <c r="G24" i="1"/>
  <c r="F23" i="1"/>
  <c r="F22" i="1" s="1"/>
  <c r="E23" i="1"/>
  <c r="G23" i="1" s="1"/>
  <c r="E22" i="1"/>
  <c r="G21" i="1"/>
  <c r="G20" i="1"/>
  <c r="F19" i="1"/>
  <c r="E19" i="1"/>
  <c r="G19" i="1" s="1"/>
  <c r="G18" i="1"/>
  <c r="F17" i="1"/>
  <c r="E17" i="1"/>
  <c r="G17" i="1" s="1"/>
  <c r="G16" i="1"/>
  <c r="G15" i="1"/>
  <c r="G14" i="1"/>
  <c r="G13" i="1"/>
  <c r="G12" i="1"/>
  <c r="F12" i="1"/>
  <c r="E12" i="1"/>
  <c r="E10" i="1" s="1"/>
  <c r="G11" i="1"/>
  <c r="F10" i="1"/>
  <c r="G8" i="1"/>
  <c r="F7" i="1"/>
  <c r="F6" i="1" s="1"/>
  <c r="E7" i="1"/>
  <c r="G7" i="1" s="1"/>
  <c r="E6" i="1"/>
  <c r="G6" i="1" s="1"/>
  <c r="E9" i="1" l="1"/>
  <c r="G10" i="1"/>
  <c r="G22" i="1"/>
  <c r="F9" i="1"/>
  <c r="F46" i="1" s="1"/>
  <c r="F169" i="1" s="1"/>
  <c r="F214" i="1" s="1"/>
  <c r="F216" i="1" s="1"/>
  <c r="E34" i="1"/>
  <c r="G34" i="1" s="1"/>
  <c r="G37" i="1"/>
  <c r="G46" i="2"/>
  <c r="E46" i="1"/>
  <c r="G199" i="1"/>
  <c r="G199" i="2"/>
  <c r="E211" i="2"/>
  <c r="F188" i="3"/>
  <c r="F168" i="1"/>
  <c r="G47" i="1"/>
  <c r="E153" i="1"/>
  <c r="F211" i="1"/>
  <c r="G9" i="2"/>
  <c r="G187" i="2"/>
  <c r="F211" i="2"/>
  <c r="G69" i="3"/>
  <c r="G210" i="3"/>
  <c r="E9" i="4"/>
  <c r="G9" i="4" s="1"/>
  <c r="G22" i="4"/>
  <c r="E188" i="4"/>
  <c r="G188" i="4" s="1"/>
  <c r="G6" i="2"/>
  <c r="F188" i="2"/>
  <c r="G188" i="2" s="1"/>
  <c r="G107" i="3"/>
  <c r="G199" i="3"/>
  <c r="E211" i="3"/>
  <c r="F188" i="1"/>
  <c r="E187" i="1"/>
  <c r="G187" i="1" s="1"/>
  <c r="G185" i="1"/>
  <c r="E200" i="1"/>
  <c r="G7" i="2"/>
  <c r="G210" i="2"/>
  <c r="E9" i="3"/>
  <c r="G9" i="3" s="1"/>
  <c r="G22" i="3"/>
  <c r="G188" i="3"/>
  <c r="G187" i="3"/>
  <c r="F211" i="3"/>
  <c r="G69" i="4"/>
  <c r="G187" i="4"/>
  <c r="G199" i="4"/>
  <c r="E211" i="4"/>
  <c r="G211" i="4" s="1"/>
  <c r="E168" i="2"/>
  <c r="G174" i="2"/>
  <c r="E6" i="3"/>
  <c r="E168" i="3"/>
  <c r="G174" i="3"/>
  <c r="E6" i="4"/>
  <c r="F37" i="4"/>
  <c r="F34" i="4" s="1"/>
  <c r="F46" i="4" s="1"/>
  <c r="F107" i="4"/>
  <c r="F168" i="4" s="1"/>
  <c r="G174" i="4"/>
  <c r="G38" i="5"/>
  <c r="F37" i="5"/>
  <c r="F34" i="5" s="1"/>
  <c r="G47" i="5"/>
  <c r="G210" i="5"/>
  <c r="G9" i="6"/>
  <c r="F188" i="6"/>
  <c r="F211" i="6"/>
  <c r="G6" i="7"/>
  <c r="G37" i="2"/>
  <c r="G185" i="2"/>
  <c r="G37" i="3"/>
  <c r="G185" i="3"/>
  <c r="G6" i="5"/>
  <c r="G9" i="5"/>
  <c r="G199" i="5"/>
  <c r="E211" i="5"/>
  <c r="G211" i="5" s="1"/>
  <c r="E188" i="7"/>
  <c r="G74" i="2"/>
  <c r="F153" i="2"/>
  <c r="F153" i="3"/>
  <c r="E152" i="4"/>
  <c r="G152" i="4" s="1"/>
  <c r="G7" i="5"/>
  <c r="F9" i="5"/>
  <c r="F46" i="5" s="1"/>
  <c r="F169" i="5" s="1"/>
  <c r="F214" i="5" s="1"/>
  <c r="F216" i="5" s="1"/>
  <c r="E34" i="5"/>
  <c r="G34" i="5" s="1"/>
  <c r="G188" i="5"/>
  <c r="G187" i="5"/>
  <c r="G210" i="6"/>
  <c r="F188" i="7"/>
  <c r="F214" i="7" s="1"/>
  <c r="F216" i="7" s="1"/>
  <c r="G175" i="4"/>
  <c r="G69" i="6"/>
  <c r="G188" i="6"/>
  <c r="G199" i="6"/>
  <c r="E211" i="6"/>
  <c r="G211" i="6" s="1"/>
  <c r="F69" i="5"/>
  <c r="F168" i="5" s="1"/>
  <c r="F107" i="5"/>
  <c r="G107" i="5" s="1"/>
  <c r="G174" i="5"/>
  <c r="G208" i="5"/>
  <c r="E6" i="6"/>
  <c r="F9" i="6"/>
  <c r="F46" i="6" s="1"/>
  <c r="F169" i="6" s="1"/>
  <c r="F214" i="6" s="1"/>
  <c r="F216" i="6" s="1"/>
  <c r="F37" i="6"/>
  <c r="F34" i="6" s="1"/>
  <c r="G34" i="6" s="1"/>
  <c r="F69" i="6"/>
  <c r="F168" i="6" s="1"/>
  <c r="E46" i="7"/>
  <c r="G174" i="7"/>
  <c r="E153" i="5"/>
  <c r="G185" i="5"/>
  <c r="G37" i="6"/>
  <c r="E153" i="6"/>
  <c r="E199" i="7"/>
  <c r="G200" i="5"/>
  <c r="G200" i="6"/>
  <c r="E152" i="7"/>
  <c r="G152" i="7" s="1"/>
  <c r="G200" i="7"/>
  <c r="G175" i="7"/>
  <c r="F169" i="4" l="1"/>
  <c r="F214" i="4" s="1"/>
  <c r="F216" i="4" s="1"/>
  <c r="G153" i="6"/>
  <c r="E152" i="6"/>
  <c r="G153" i="2"/>
  <c r="F152" i="2"/>
  <c r="E46" i="5"/>
  <c r="G6" i="3"/>
  <c r="E46" i="3"/>
  <c r="G153" i="1"/>
  <c r="E152" i="1"/>
  <c r="G34" i="4"/>
  <c r="G46" i="1"/>
  <c r="G153" i="5"/>
  <c r="E152" i="5"/>
  <c r="G6" i="6"/>
  <c r="E46" i="6"/>
  <c r="E188" i="1"/>
  <c r="G188" i="1" s="1"/>
  <c r="G107" i="4"/>
  <c r="E168" i="7"/>
  <c r="G168" i="7" s="1"/>
  <c r="G69" i="5"/>
  <c r="G6" i="4"/>
  <c r="E46" i="4"/>
  <c r="E210" i="1"/>
  <c r="G200" i="1"/>
  <c r="G199" i="7"/>
  <c r="E211" i="7"/>
  <c r="G211" i="7" s="1"/>
  <c r="G153" i="3"/>
  <c r="F152" i="3"/>
  <c r="G211" i="2"/>
  <c r="E169" i="7"/>
  <c r="G46" i="7"/>
  <c r="G37" i="5"/>
  <c r="G188" i="7"/>
  <c r="G37" i="4"/>
  <c r="E168" i="4"/>
  <c r="G168" i="4" s="1"/>
  <c r="G211" i="3"/>
  <c r="E169" i="2"/>
  <c r="G9" i="1"/>
  <c r="E169" i="4" l="1"/>
  <c r="G46" i="4"/>
  <c r="G152" i="5"/>
  <c r="E168" i="5"/>
  <c r="G168" i="5" s="1"/>
  <c r="G152" i="6"/>
  <c r="E168" i="6"/>
  <c r="G168" i="6" s="1"/>
  <c r="E214" i="2"/>
  <c r="E214" i="7"/>
  <c r="G169" i="7"/>
  <c r="G210" i="1"/>
  <c r="E211" i="1"/>
  <c r="G211" i="1" s="1"/>
  <c r="G152" i="1"/>
  <c r="E168" i="1"/>
  <c r="G46" i="5"/>
  <c r="E169" i="3"/>
  <c r="G46" i="3"/>
  <c r="F168" i="3"/>
  <c r="G152" i="3"/>
  <c r="E169" i="6"/>
  <c r="G46" i="6"/>
  <c r="G152" i="2"/>
  <c r="F168" i="2"/>
  <c r="F169" i="3" l="1"/>
  <c r="F214" i="3" s="1"/>
  <c r="F216" i="3" s="1"/>
  <c r="G168" i="3"/>
  <c r="E169" i="5"/>
  <c r="E216" i="2"/>
  <c r="G168" i="1"/>
  <c r="E169" i="1"/>
  <c r="F169" i="2"/>
  <c r="G168" i="2"/>
  <c r="E214" i="6"/>
  <c r="G169" i="6"/>
  <c r="E214" i="3"/>
  <c r="G169" i="3"/>
  <c r="G214" i="7"/>
  <c r="E216" i="7"/>
  <c r="G216" i="7" s="1"/>
  <c r="E214" i="4"/>
  <c r="G169" i="4"/>
  <c r="G214" i="3" l="1"/>
  <c r="E216" i="3"/>
  <c r="G216" i="3" s="1"/>
  <c r="E214" i="1"/>
  <c r="G169" i="1"/>
  <c r="E214" i="5"/>
  <c r="G169" i="5"/>
  <c r="E216" i="4"/>
  <c r="G216" i="4" s="1"/>
  <c r="G214" i="4"/>
  <c r="G214" i="6"/>
  <c r="E216" i="6"/>
  <c r="G216" i="6" s="1"/>
  <c r="F214" i="2"/>
  <c r="G169" i="2"/>
  <c r="F216" i="2" l="1"/>
  <c r="G216" i="2" s="1"/>
  <c r="G214" i="2"/>
  <c r="G214" i="1"/>
  <c r="E216" i="1"/>
  <c r="G216" i="1" s="1"/>
  <c r="G214" i="5"/>
  <c r="E216" i="5"/>
  <c r="G216" i="5" s="1"/>
</calcChain>
</file>

<file path=xl/sharedStrings.xml><?xml version="1.0" encoding="utf-8"?>
<sst xmlns="http://schemas.openxmlformats.org/spreadsheetml/2006/main" count="1597" uniqueCount="224">
  <si>
    <t>第一号第四様式（第十七条第四項関係）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</si>
  <si>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本部  資金収支計算書</t>
    <phoneticPr fontId="4"/>
  </si>
  <si>
    <t>（自）平成30年4月1日  （至）平成31年3月31日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</si>
  <si>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</si>
  <si>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</si>
  <si>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</si>
  <si>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</si>
  <si>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</si>
  <si>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</si>
  <si>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</si>
  <si>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</si>
  <si>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就労支援事業収入</t>
  </si>
  <si>
    <t>　就労事業収入</t>
  </si>
  <si>
    <t>　　受託事業収入</t>
  </si>
  <si>
    <t>障害福祉サービス等事業収入</t>
  </si>
  <si>
    <t>　自立支援給付費収入</t>
  </si>
  <si>
    <t>　　介護給付費収入</t>
  </si>
  <si>
    <t>　　訓練等給付費収入</t>
  </si>
  <si>
    <t>　　　みどり</t>
  </si>
  <si>
    <t>　　　訓練等給付費収入</t>
  </si>
  <si>
    <t>　　地域相談支援給付費収入</t>
  </si>
  <si>
    <t>　　計画相談支援給付費収入</t>
  </si>
  <si>
    <t>　障害児施設給付費収入</t>
  </si>
  <si>
    <t>　　障害児相談支援給付費収入</t>
  </si>
  <si>
    <t>　利用者負担金収入</t>
  </si>
  <si>
    <t>　　利用者負担金収入</t>
  </si>
  <si>
    <t>　　みどり</t>
  </si>
  <si>
    <t>　補足給付費収入</t>
  </si>
  <si>
    <t>　　特定障害者特別給付費収入</t>
  </si>
  <si>
    <t>　　　特定障害者特別給付費収入</t>
  </si>
  <si>
    <t>　特定費用収入</t>
  </si>
  <si>
    <t>　　特定費用収入</t>
  </si>
  <si>
    <t>　その他の事業収入</t>
  </si>
  <si>
    <t>　　補助金事業収入（公費）</t>
  </si>
  <si>
    <t>経常経費寄附金収入</t>
  </si>
  <si>
    <t>　経常経費寄附金収入</t>
  </si>
  <si>
    <t>受取利息配当金収入</t>
  </si>
  <si>
    <t>　受取利息配当金収入</t>
  </si>
  <si>
    <t>その他の収入</t>
  </si>
  <si>
    <t>　受入研修費収入</t>
  </si>
  <si>
    <t>　利用者等外給食費収入</t>
  </si>
  <si>
    <t>　雑収入</t>
  </si>
  <si>
    <t>　　雑収入</t>
  </si>
  <si>
    <t>　　　雑収入</t>
  </si>
  <si>
    <t>　　　加工収入</t>
  </si>
  <si>
    <t>　　　建材収入</t>
  </si>
  <si>
    <t>　　　製造販売収入</t>
  </si>
  <si>
    <t>　　　退職給付収入</t>
  </si>
  <si>
    <t>　　　農耕・加工収入</t>
  </si>
  <si>
    <t>　　　内職収入</t>
  </si>
  <si>
    <t>事業活動収入計（１）</t>
  </si>
  <si>
    <t>支出</t>
  </si>
  <si>
    <t>人件費支出</t>
  </si>
  <si>
    <t>　役員報酬支出</t>
  </si>
  <si>
    <t>　職員給料支出</t>
  </si>
  <si>
    <t>　　職員俸給</t>
  </si>
  <si>
    <t>　　職員諸手当</t>
  </si>
  <si>
    <t>　　　管理職手当</t>
  </si>
  <si>
    <t>　　　特殊業務手当</t>
  </si>
  <si>
    <t>　　　超過勤務手当</t>
  </si>
  <si>
    <t>　　　夜勤手当</t>
  </si>
  <si>
    <t>　　　宿直手当</t>
  </si>
  <si>
    <t>　　　扶養手当</t>
  </si>
  <si>
    <t>　　　通勤手当</t>
  </si>
  <si>
    <t>　　　住居手当</t>
  </si>
  <si>
    <t>　　　処遇改善手当</t>
  </si>
  <si>
    <t>　　　調整手当</t>
  </si>
  <si>
    <t>　　　役職手当</t>
  </si>
  <si>
    <t>　　　特別勤務手当</t>
  </si>
  <si>
    <t>　　　資格取得手当</t>
  </si>
  <si>
    <t>　職員賞与支出</t>
  </si>
  <si>
    <t>　非常勤職員給与支出</t>
  </si>
  <si>
    <t>　退職給付支出</t>
  </si>
  <si>
    <t>　法定福利費支出</t>
  </si>
  <si>
    <t>事業費支出</t>
  </si>
  <si>
    <t>　給食費支出</t>
  </si>
  <si>
    <t>　　萩原荘</t>
  </si>
  <si>
    <t>　　給食費</t>
  </si>
  <si>
    <t>　介護用品費支出</t>
  </si>
  <si>
    <t>　　介護用品費</t>
  </si>
  <si>
    <t>　保健衛生費支出</t>
  </si>
  <si>
    <t>　　保健衛生費</t>
  </si>
  <si>
    <t>　被服費支出</t>
  </si>
  <si>
    <t>　　被服費</t>
  </si>
  <si>
    <t>　教養娯楽費支出</t>
  </si>
  <si>
    <t>　　教養娯楽費</t>
  </si>
  <si>
    <t>　日用品費支出</t>
  </si>
  <si>
    <t>　　日用品費</t>
  </si>
  <si>
    <t>　水道光熱費支出</t>
  </si>
  <si>
    <t>　　水道光熱費</t>
  </si>
  <si>
    <t>　燃料費支出</t>
  </si>
  <si>
    <t>　　燃料費</t>
  </si>
  <si>
    <t>　消耗器具備品費支出</t>
  </si>
  <si>
    <t>　　消耗器具備品費</t>
  </si>
  <si>
    <t>　保険料支出</t>
  </si>
  <si>
    <t>　　保険料</t>
  </si>
  <si>
    <t>　賃借料支出</t>
  </si>
  <si>
    <t>　　賃借料</t>
  </si>
  <si>
    <t>　教育指導費支出</t>
  </si>
  <si>
    <t>　　教育指導費</t>
  </si>
  <si>
    <t>　車輌費支出</t>
  </si>
  <si>
    <t>　　車輌費</t>
  </si>
  <si>
    <t>　雑支出</t>
  </si>
  <si>
    <t>　　雑費</t>
  </si>
  <si>
    <t>　　建材支出</t>
  </si>
  <si>
    <t>　　利用者工賃</t>
  </si>
  <si>
    <t>　　製造販売費用</t>
  </si>
  <si>
    <t>　　内職材料支出</t>
  </si>
  <si>
    <t>　　農耕・加工費用</t>
  </si>
  <si>
    <t>事務費支出</t>
  </si>
  <si>
    <t>　福利厚生費支出</t>
  </si>
  <si>
    <t>　　福利厚生費</t>
  </si>
  <si>
    <t>　職員被服費支出</t>
  </si>
  <si>
    <t>　　職員被服費</t>
  </si>
  <si>
    <t>　旅費交通費支出</t>
  </si>
  <si>
    <t>　　旅費交通費</t>
  </si>
  <si>
    <t>　研修研究費支出</t>
  </si>
  <si>
    <t>　　研修研究費</t>
  </si>
  <si>
    <t>　事務消耗品費支出</t>
  </si>
  <si>
    <t>　　事務消耗品</t>
  </si>
  <si>
    <t>　印刷製本費支出</t>
  </si>
  <si>
    <t>　　印刷製本費</t>
  </si>
  <si>
    <t>　修繕費支出</t>
  </si>
  <si>
    <t>　　修繕費</t>
  </si>
  <si>
    <t>　通信運搬費支出</t>
  </si>
  <si>
    <t>　　通信運搬費</t>
  </si>
  <si>
    <t>　会議費支出</t>
  </si>
  <si>
    <t>　　会議費</t>
  </si>
  <si>
    <t>　広報費支出</t>
  </si>
  <si>
    <t>　　広報費</t>
  </si>
  <si>
    <t>　業務委託費支出</t>
  </si>
  <si>
    <t>　　業務委託費</t>
  </si>
  <si>
    <t>　手数料支出</t>
  </si>
  <si>
    <t>　　手数料</t>
  </si>
  <si>
    <t>　土地・建物賃借料支出</t>
  </si>
  <si>
    <t>　　土地・建物賃借料</t>
  </si>
  <si>
    <t>　租税公課支出</t>
  </si>
  <si>
    <t>　　租税公課</t>
  </si>
  <si>
    <t>　保守料支出</t>
  </si>
  <si>
    <t>　　保守料</t>
  </si>
  <si>
    <t>　渉外費支出</t>
  </si>
  <si>
    <t>　　渉外費</t>
  </si>
  <si>
    <t>　諸会費支出</t>
  </si>
  <si>
    <t>　　諸会費</t>
  </si>
  <si>
    <t>就労支援事業支出</t>
  </si>
  <si>
    <t>　就労支援事業販売原価支出</t>
  </si>
  <si>
    <t>　　就労支援事業製造原価支出</t>
  </si>
  <si>
    <t>　　　当期材料仕入高</t>
  </si>
  <si>
    <t>　　　利用者工賃</t>
  </si>
  <si>
    <t>　　　消耗品費</t>
  </si>
  <si>
    <t>　　　水道光熱費</t>
  </si>
  <si>
    <t>　　　賃借料</t>
  </si>
  <si>
    <t>　　　図書・教育費</t>
  </si>
  <si>
    <t>　　　減価償却費</t>
  </si>
  <si>
    <t>　　　雑費</t>
  </si>
  <si>
    <t>支払利息支出</t>
  </si>
  <si>
    <t>　支払利息支出</t>
  </si>
  <si>
    <t>その他の支出</t>
  </si>
  <si>
    <t>　利用者等外給食費支出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</si>
  <si>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</si>
  <si>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</si>
  <si>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</si>
  <si>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</si>
  <si>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</si>
  <si>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</si>
  <si>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</si>
  <si>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施設整備等収入計（４）</t>
  </si>
  <si>
    <t>設備資金借入金元金償還支出</t>
  </si>
  <si>
    <t>　設備資金借入金元金償還支出</t>
  </si>
  <si>
    <t>固定資産取得支出</t>
  </si>
  <si>
    <t>　土地取得支出</t>
  </si>
  <si>
    <t>　建物取得支出</t>
  </si>
  <si>
    <t>　車輌運搬具取得支出</t>
  </si>
  <si>
    <t>　器具及び備品取得支出</t>
  </si>
  <si>
    <t>　構築物取得支出</t>
  </si>
  <si>
    <t>　機械及び装置取得支出</t>
  </si>
  <si>
    <t>　建物付帯設備取得支出</t>
  </si>
  <si>
    <t>ファイナンス・リース債務の返済支出</t>
  </si>
  <si>
    <t>　ファイナンス・リース債務の返済支出</t>
  </si>
  <si>
    <t>施設整備等支出計（５）</t>
  </si>
  <si>
    <t>施設整備等資金収支差額（６）＝（４）－（５）</t>
  </si>
  <si>
    <t>その他の活動による収支</t>
  </si>
  <si>
    <t>積立資産取崩収入</t>
  </si>
  <si>
    <t>　退職給付引当資産取崩収入</t>
  </si>
  <si>
    <t>　その他積立資産取崩収入</t>
  </si>
  <si>
    <t>　　移行時特別積立資産取崩収入</t>
  </si>
  <si>
    <t>　　人件費積立資産取崩収入</t>
  </si>
  <si>
    <t>　　施設整備積立資産取崩収入</t>
  </si>
  <si>
    <t>　　修繕積立資産取崩収入</t>
  </si>
  <si>
    <t>拠点区分間繰入金収入</t>
  </si>
  <si>
    <t>　拠点区分間繰入金収入</t>
  </si>
  <si>
    <t>　サービス区分間繰入金収入</t>
  </si>
  <si>
    <t>その他の活動収入計（７）</t>
  </si>
  <si>
    <t>積立資産支出</t>
  </si>
  <si>
    <t>　退職給付引当資産支出</t>
  </si>
  <si>
    <t>　その他積立資産支出</t>
  </si>
  <si>
    <t>　　移行時特別積立資産積立支出</t>
  </si>
  <si>
    <t>　　人件費積立資産積立支出</t>
  </si>
  <si>
    <t>拠点区分間繰入金支出</t>
  </si>
  <si>
    <t>　拠点区分間繰入金支出</t>
  </si>
  <si>
    <t>　サービス区分間繰入金支出</t>
  </si>
  <si>
    <t>その他の活動による支出</t>
  </si>
  <si>
    <t>　その他の特別損失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</si>
  <si>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</si>
  <si>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</si>
  <si>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</si>
  <si>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</si>
  <si>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</si>
  <si>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</si>
  <si>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かしわ荘  資金収支計算書</t>
    <phoneticPr fontId="4"/>
  </si>
  <si>
    <t>（自）平成30年4月1日  （至）平成31年3月31日</t>
    <phoneticPr fontId="4"/>
  </si>
  <si>
    <t>（単位：円）</t>
    <phoneticPr fontId="4"/>
  </si>
  <si>
    <t>緑ヶ丘育成園  資金収支計算書</t>
    <phoneticPr fontId="4"/>
  </si>
  <si>
    <t>（自）平成30年4月1日  （至）平成31年3月31日</t>
    <phoneticPr fontId="4"/>
  </si>
  <si>
    <t>（単位：円）</t>
    <phoneticPr fontId="4"/>
  </si>
  <si>
    <t>栃の葉荘  資金収支計算書</t>
    <phoneticPr fontId="4"/>
  </si>
  <si>
    <t>みどり  資金収支計算書</t>
    <phoneticPr fontId="4"/>
  </si>
  <si>
    <t>（自）平成30年4月1日  （至）平成31年3月31日</t>
    <phoneticPr fontId="4"/>
  </si>
  <si>
    <t>（単位：円）</t>
    <phoneticPr fontId="4"/>
  </si>
  <si>
    <t>よこまち  資金収支計算書</t>
    <phoneticPr fontId="4"/>
  </si>
  <si>
    <t>（自）平成30年4月1日  （至）平成31年3月31日</t>
    <phoneticPr fontId="4"/>
  </si>
  <si>
    <t>（単位：円）</t>
    <phoneticPr fontId="4"/>
  </si>
  <si>
    <t>小俣宿・らふ  資金収支計算書</t>
    <phoneticPr fontId="4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</si>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</sst>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vertical="center" shrinkToFit="1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NumberFormat="1" applyFont="1" applyFill="1" applyBorder="1" applyAlignment="1">
      <alignment vertical="center" shrinkToFit="1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0" fontId="7" fillId="0" borderId="1" xfId="2" applyNumberFormat="1" applyFont="1" applyFill="1" applyBorder="1" applyAlignment="1">
      <alignment vertical="center" shrinkToFit="1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3" xfId="2" applyNumberFormat="1" applyFont="1" applyFill="1" applyBorder="1" applyAlignment="1">
      <alignment horizontal="left" vertical="top" shrinkToFit="1"/>
    </xf>
    <xf numFmtId="0" fontId="7" fillId="0" borderId="1" xfId="2" applyNumberFormat="1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NumberFormat="1" applyFont="1" applyFill="1" applyBorder="1" applyAlignment="1">
      <alignment vertical="center" textRotation="255"/>
    </xf>
    <xf numFmtId="0" fontId="7" fillId="0" borderId="12" xfId="2" applyNumberFormat="1" applyFont="1" applyFill="1" applyBorder="1" applyAlignment="1">
      <alignment vertical="center"/>
    </xf>
    <xf numFmtId="0" fontId="7" fillId="0" borderId="13" xfId="2" applyNumberFormat="1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vertical="center" textRotation="255"/>
    </xf>
    <xf numFmtId="0" fontId="7" fillId="0" borderId="3" xfId="2" applyNumberFormat="1" applyFont="1" applyFill="1" applyBorder="1" applyAlignment="1">
      <alignment vertical="center" textRotation="255"/>
    </xf>
    <xf numFmtId="0" fontId="7" fillId="0" borderId="4" xfId="2" applyNumberFormat="1" applyFont="1" applyFill="1" applyBorder="1" applyAlignment="1">
      <alignment vertical="center" textRotation="255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6"/>
  <sheetViews>
    <sheetView showGridLines="0" tabSelected="1" workbookViewId="0"/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1:8" ht="21">
      <c r="A1" t="s">
        <v>223</v>
      </c>
      <c r="B1" s="1"/>
      <c r="C1" s="1"/>
      <c r="D1" s="1"/>
      <c r="E1" s="2"/>
      <c r="F1" s="2"/>
      <c r="G1" s="3"/>
      <c r="H1" s="3" t="s">
        <v>0</v>
      </c>
    </row>
    <row r="2" spans="1:8" ht="21">
      <c r="B2" s="29" t="s">
        <v>1</v>
      </c>
      <c r="C2" s="29"/>
      <c r="D2" s="29"/>
      <c r="E2" s="29"/>
      <c r="F2" s="29"/>
      <c r="G2" s="29"/>
      <c r="H2" s="29"/>
    </row>
    <row r="3" spans="1:8" ht="21">
      <c r="B3" s="30" t="s">
        <v>2</v>
      </c>
      <c r="C3" s="30"/>
      <c r="D3" s="30"/>
      <c r="E3" s="30"/>
      <c r="F3" s="30"/>
      <c r="G3" s="30"/>
      <c r="H3" s="30"/>
    </row>
    <row r="4" spans="1:8" ht="15.75">
      <c r="B4" s="4"/>
      <c r="C4" s="4"/>
      <c r="D4" s="4"/>
      <c r="E4" s="4"/>
      <c r="F4" s="2"/>
      <c r="G4" s="2"/>
      <c r="H4" s="4" t="s">
        <v>3</v>
      </c>
    </row>
    <row r="5" spans="1:8" ht="14.25">
      <c r="B5" s="31" t="s">
        <v>4</v>
      </c>
      <c r="C5" s="31"/>
      <c r="D5" s="31"/>
      <c r="E5" s="5" t="s">
        <v>5</v>
      </c>
      <c r="F5" s="5" t="s">
        <v>6</v>
      </c>
      <c r="G5" s="5" t="s">
        <v>7</v>
      </c>
      <c r="H5" s="5" t="s">
        <v>8</v>
      </c>
    </row>
    <row r="6" spans="1:8" ht="14.25">
      <c r="B6" s="32" t="s">
        <v>9</v>
      </c>
      <c r="C6" s="32" t="s">
        <v>10</v>
      </c>
      <c r="D6" s="6" t="s">
        <v>11</v>
      </c>
      <c r="E6" s="7">
        <f>+E7</f>
        <v>0</v>
      </c>
      <c r="F6" s="7">
        <f>+F7</f>
        <v>0</v>
      </c>
      <c r="G6" s="7">
        <f>E6-F6</f>
        <v>0</v>
      </c>
      <c r="H6" s="7"/>
    </row>
    <row r="7" spans="1:8" ht="14.25">
      <c r="B7" s="33"/>
      <c r="C7" s="33"/>
      <c r="D7" s="8" t="s">
        <v>12</v>
      </c>
      <c r="E7" s="9">
        <f>+E8</f>
        <v>0</v>
      </c>
      <c r="F7" s="9">
        <f>+F8</f>
        <v>0</v>
      </c>
      <c r="G7" s="9">
        <f t="shared" ref="G7:G70" si="0">E7-F7</f>
        <v>0</v>
      </c>
      <c r="H7" s="9"/>
    </row>
    <row r="8" spans="1:8" ht="14.25">
      <c r="B8" s="33"/>
      <c r="C8" s="33"/>
      <c r="D8" s="8" t="s">
        <v>13</v>
      </c>
      <c r="E8" s="9"/>
      <c r="F8" s="9"/>
      <c r="G8" s="9">
        <f t="shared" si="0"/>
        <v>0</v>
      </c>
      <c r="H8" s="9"/>
    </row>
    <row r="9" spans="1:8" ht="14.25">
      <c r="B9" s="33"/>
      <c r="C9" s="33"/>
      <c r="D9" s="8" t="s">
        <v>14</v>
      </c>
      <c r="E9" s="9">
        <f>+E10+E17+E19+E22+E26+E28</f>
        <v>0</v>
      </c>
      <c r="F9" s="9">
        <f>+F10+F17+F19+F22+F26+F28</f>
        <v>0</v>
      </c>
      <c r="G9" s="9">
        <f t="shared" si="0"/>
        <v>0</v>
      </c>
      <c r="H9" s="9"/>
    </row>
    <row r="10" spans="1:8" ht="14.25">
      <c r="B10" s="33"/>
      <c r="C10" s="33"/>
      <c r="D10" s="8" t="s">
        <v>15</v>
      </c>
      <c r="E10" s="9">
        <f>+E11+E12+E15+E16</f>
        <v>0</v>
      </c>
      <c r="F10" s="9">
        <f>+F11+F12+F15+F16</f>
        <v>0</v>
      </c>
      <c r="G10" s="9">
        <f t="shared" si="0"/>
        <v>0</v>
      </c>
      <c r="H10" s="9"/>
    </row>
    <row r="11" spans="1:8" ht="14.25">
      <c r="B11" s="33"/>
      <c r="C11" s="33"/>
      <c r="D11" s="8" t="s">
        <v>16</v>
      </c>
      <c r="E11" s="9"/>
      <c r="F11" s="9"/>
      <c r="G11" s="9">
        <f t="shared" si="0"/>
        <v>0</v>
      </c>
      <c r="H11" s="9"/>
    </row>
    <row r="12" spans="1:8" ht="14.25">
      <c r="B12" s="33"/>
      <c r="C12" s="33"/>
      <c r="D12" s="8" t="s">
        <v>17</v>
      </c>
      <c r="E12" s="9">
        <f>+E13+E14</f>
        <v>0</v>
      </c>
      <c r="F12" s="9">
        <f>+F13+F14</f>
        <v>0</v>
      </c>
      <c r="G12" s="9">
        <f t="shared" si="0"/>
        <v>0</v>
      </c>
      <c r="H12" s="9"/>
    </row>
    <row r="13" spans="1:8" ht="14.25">
      <c r="B13" s="33"/>
      <c r="C13" s="33"/>
      <c r="D13" s="8" t="s">
        <v>18</v>
      </c>
      <c r="E13" s="9"/>
      <c r="F13" s="9"/>
      <c r="G13" s="9">
        <f t="shared" si="0"/>
        <v>0</v>
      </c>
      <c r="H13" s="9"/>
    </row>
    <row r="14" spans="1:8" ht="14.25">
      <c r="B14" s="33"/>
      <c r="C14" s="33"/>
      <c r="D14" s="8" t="s">
        <v>19</v>
      </c>
      <c r="E14" s="9"/>
      <c r="F14" s="9"/>
      <c r="G14" s="9">
        <f t="shared" si="0"/>
        <v>0</v>
      </c>
      <c r="H14" s="9"/>
    </row>
    <row r="15" spans="1:8" ht="14.25">
      <c r="B15" s="33"/>
      <c r="C15" s="33"/>
      <c r="D15" s="8" t="s">
        <v>20</v>
      </c>
      <c r="E15" s="9"/>
      <c r="F15" s="9"/>
      <c r="G15" s="9">
        <f t="shared" si="0"/>
        <v>0</v>
      </c>
      <c r="H15" s="9"/>
    </row>
    <row r="16" spans="1:8" ht="14.25">
      <c r="B16" s="33"/>
      <c r="C16" s="33"/>
      <c r="D16" s="8" t="s">
        <v>21</v>
      </c>
      <c r="E16" s="9"/>
      <c r="F16" s="9"/>
      <c r="G16" s="9">
        <f t="shared" si="0"/>
        <v>0</v>
      </c>
      <c r="H16" s="9"/>
    </row>
    <row r="17" spans="2:8" ht="14.25">
      <c r="B17" s="33"/>
      <c r="C17" s="33"/>
      <c r="D17" s="8" t="s">
        <v>22</v>
      </c>
      <c r="E17" s="9">
        <f>+E18</f>
        <v>0</v>
      </c>
      <c r="F17" s="9">
        <f>+F18</f>
        <v>0</v>
      </c>
      <c r="G17" s="9">
        <f t="shared" si="0"/>
        <v>0</v>
      </c>
      <c r="H17" s="9"/>
    </row>
    <row r="18" spans="2:8" ht="14.25">
      <c r="B18" s="33"/>
      <c r="C18" s="33"/>
      <c r="D18" s="8" t="s">
        <v>23</v>
      </c>
      <c r="E18" s="9"/>
      <c r="F18" s="9"/>
      <c r="G18" s="9">
        <f t="shared" si="0"/>
        <v>0</v>
      </c>
      <c r="H18" s="9"/>
    </row>
    <row r="19" spans="2:8" ht="14.25">
      <c r="B19" s="33"/>
      <c r="C19" s="33"/>
      <c r="D19" s="8" t="s">
        <v>24</v>
      </c>
      <c r="E19" s="9">
        <f>+E20+E21</f>
        <v>0</v>
      </c>
      <c r="F19" s="9">
        <f>+F20+F21</f>
        <v>0</v>
      </c>
      <c r="G19" s="9">
        <f t="shared" si="0"/>
        <v>0</v>
      </c>
      <c r="H19" s="9"/>
    </row>
    <row r="20" spans="2:8" ht="14.25">
      <c r="B20" s="33"/>
      <c r="C20" s="33"/>
      <c r="D20" s="8" t="s">
        <v>25</v>
      </c>
      <c r="E20" s="9"/>
      <c r="F20" s="9"/>
      <c r="G20" s="9">
        <f t="shared" si="0"/>
        <v>0</v>
      </c>
      <c r="H20" s="9"/>
    </row>
    <row r="21" spans="2:8" ht="14.25">
      <c r="B21" s="33"/>
      <c r="C21" s="33"/>
      <c r="D21" s="8" t="s">
        <v>26</v>
      </c>
      <c r="E21" s="9"/>
      <c r="F21" s="9"/>
      <c r="G21" s="9">
        <f t="shared" si="0"/>
        <v>0</v>
      </c>
      <c r="H21" s="9"/>
    </row>
    <row r="22" spans="2:8" ht="14.25">
      <c r="B22" s="33"/>
      <c r="C22" s="33"/>
      <c r="D22" s="8" t="s">
        <v>27</v>
      </c>
      <c r="E22" s="9">
        <f>+E23</f>
        <v>0</v>
      </c>
      <c r="F22" s="9">
        <f>+F23</f>
        <v>0</v>
      </c>
      <c r="G22" s="9">
        <f t="shared" si="0"/>
        <v>0</v>
      </c>
      <c r="H22" s="9"/>
    </row>
    <row r="23" spans="2:8" ht="14.25">
      <c r="B23" s="33"/>
      <c r="C23" s="33"/>
      <c r="D23" s="8" t="s">
        <v>28</v>
      </c>
      <c r="E23" s="9">
        <f>+E24+E25</f>
        <v>0</v>
      </c>
      <c r="F23" s="9">
        <f>+F24+F25</f>
        <v>0</v>
      </c>
      <c r="G23" s="9">
        <f t="shared" si="0"/>
        <v>0</v>
      </c>
      <c r="H23" s="9"/>
    </row>
    <row r="24" spans="2:8" ht="14.25">
      <c r="B24" s="33"/>
      <c r="C24" s="33"/>
      <c r="D24" s="8" t="s">
        <v>18</v>
      </c>
      <c r="E24" s="9"/>
      <c r="F24" s="9"/>
      <c r="G24" s="9">
        <f t="shared" si="0"/>
        <v>0</v>
      </c>
      <c r="H24" s="9"/>
    </row>
    <row r="25" spans="2:8" ht="14.25">
      <c r="B25" s="33"/>
      <c r="C25" s="33"/>
      <c r="D25" s="8" t="s">
        <v>29</v>
      </c>
      <c r="E25" s="9"/>
      <c r="F25" s="9"/>
      <c r="G25" s="9">
        <f t="shared" si="0"/>
        <v>0</v>
      </c>
      <c r="H25" s="9"/>
    </row>
    <row r="26" spans="2:8" ht="14.25">
      <c r="B26" s="33"/>
      <c r="C26" s="33"/>
      <c r="D26" s="8" t="s">
        <v>30</v>
      </c>
      <c r="E26" s="9">
        <f>+E27</f>
        <v>0</v>
      </c>
      <c r="F26" s="9">
        <f>+F27</f>
        <v>0</v>
      </c>
      <c r="G26" s="9">
        <f t="shared" si="0"/>
        <v>0</v>
      </c>
      <c r="H26" s="9"/>
    </row>
    <row r="27" spans="2:8" ht="14.25">
      <c r="B27" s="33"/>
      <c r="C27" s="33"/>
      <c r="D27" s="8" t="s">
        <v>31</v>
      </c>
      <c r="E27" s="9"/>
      <c r="F27" s="9"/>
      <c r="G27" s="9">
        <f t="shared" si="0"/>
        <v>0</v>
      </c>
      <c r="H27" s="9"/>
    </row>
    <row r="28" spans="2:8" ht="14.25">
      <c r="B28" s="33"/>
      <c r="C28" s="33"/>
      <c r="D28" s="8" t="s">
        <v>32</v>
      </c>
      <c r="E28" s="9">
        <f>+E29</f>
        <v>0</v>
      </c>
      <c r="F28" s="9">
        <f>+F29</f>
        <v>0</v>
      </c>
      <c r="G28" s="9">
        <f t="shared" si="0"/>
        <v>0</v>
      </c>
      <c r="H28" s="9"/>
    </row>
    <row r="29" spans="2:8" ht="14.25">
      <c r="B29" s="33"/>
      <c r="C29" s="33"/>
      <c r="D29" s="8" t="s">
        <v>33</v>
      </c>
      <c r="E29" s="9"/>
      <c r="F29" s="9"/>
      <c r="G29" s="9">
        <f t="shared" si="0"/>
        <v>0</v>
      </c>
      <c r="H29" s="9"/>
    </row>
    <row r="30" spans="2:8" ht="14.25">
      <c r="B30" s="33"/>
      <c r="C30" s="33"/>
      <c r="D30" s="8" t="s">
        <v>34</v>
      </c>
      <c r="E30" s="9">
        <f>+E31</f>
        <v>23480000</v>
      </c>
      <c r="F30" s="9">
        <f>+F31</f>
        <v>24819598</v>
      </c>
      <c r="G30" s="9">
        <f t="shared" si="0"/>
        <v>-1339598</v>
      </c>
      <c r="H30" s="9"/>
    </row>
    <row r="31" spans="2:8" ht="14.25">
      <c r="B31" s="33"/>
      <c r="C31" s="33"/>
      <c r="D31" s="8" t="s">
        <v>35</v>
      </c>
      <c r="E31" s="9">
        <v>23480000</v>
      </c>
      <c r="F31" s="9">
        <v>24819598</v>
      </c>
      <c r="G31" s="9">
        <f t="shared" si="0"/>
        <v>-1339598</v>
      </c>
      <c r="H31" s="9"/>
    </row>
    <row r="32" spans="2:8" ht="14.25">
      <c r="B32" s="33"/>
      <c r="C32" s="33"/>
      <c r="D32" s="8" t="s">
        <v>36</v>
      </c>
      <c r="E32" s="9">
        <f>+E33</f>
        <v>4000</v>
      </c>
      <c r="F32" s="9">
        <f>+F33</f>
        <v>4479</v>
      </c>
      <c r="G32" s="9">
        <f t="shared" si="0"/>
        <v>-479</v>
      </c>
      <c r="H32" s="9"/>
    </row>
    <row r="33" spans="2:8" ht="14.25">
      <c r="B33" s="33"/>
      <c r="C33" s="33"/>
      <c r="D33" s="8" t="s">
        <v>37</v>
      </c>
      <c r="E33" s="9">
        <v>4000</v>
      </c>
      <c r="F33" s="9">
        <v>4479</v>
      </c>
      <c r="G33" s="9">
        <f t="shared" si="0"/>
        <v>-479</v>
      </c>
      <c r="H33" s="9"/>
    </row>
    <row r="34" spans="2:8" ht="14.25">
      <c r="B34" s="33"/>
      <c r="C34" s="33"/>
      <c r="D34" s="8" t="s">
        <v>38</v>
      </c>
      <c r="E34" s="9">
        <f>+E35+E36+E37</f>
        <v>1325000</v>
      </c>
      <c r="F34" s="9">
        <f>+F35+F36+F37</f>
        <v>1359265</v>
      </c>
      <c r="G34" s="9">
        <f t="shared" si="0"/>
        <v>-34265</v>
      </c>
      <c r="H34" s="9"/>
    </row>
    <row r="35" spans="2:8" ht="14.25">
      <c r="B35" s="33"/>
      <c r="C35" s="33"/>
      <c r="D35" s="8" t="s">
        <v>39</v>
      </c>
      <c r="E35" s="9">
        <v>125000</v>
      </c>
      <c r="F35" s="9">
        <v>147315</v>
      </c>
      <c r="G35" s="9">
        <f t="shared" si="0"/>
        <v>-22315</v>
      </c>
      <c r="H35" s="9"/>
    </row>
    <row r="36" spans="2:8" ht="14.25">
      <c r="B36" s="33"/>
      <c r="C36" s="33"/>
      <c r="D36" s="8" t="s">
        <v>40</v>
      </c>
      <c r="E36" s="9"/>
      <c r="F36" s="9"/>
      <c r="G36" s="9">
        <f t="shared" si="0"/>
        <v>0</v>
      </c>
      <c r="H36" s="9"/>
    </row>
    <row r="37" spans="2:8" ht="14.25">
      <c r="B37" s="33"/>
      <c r="C37" s="33"/>
      <c r="D37" s="8" t="s">
        <v>41</v>
      </c>
      <c r="E37" s="9">
        <f>+E38</f>
        <v>1200000</v>
      </c>
      <c r="F37" s="9">
        <f>+F38</f>
        <v>1211950</v>
      </c>
      <c r="G37" s="9">
        <f t="shared" si="0"/>
        <v>-11950</v>
      </c>
      <c r="H37" s="9"/>
    </row>
    <row r="38" spans="2:8" ht="14.25">
      <c r="B38" s="33"/>
      <c r="C38" s="33"/>
      <c r="D38" s="8" t="s">
        <v>42</v>
      </c>
      <c r="E38" s="9">
        <f>+E39+E40+E41+E42+E43+E44+E45</f>
        <v>1200000</v>
      </c>
      <c r="F38" s="9">
        <f>+F39+F40+F41+F42+F43+F44+F45</f>
        <v>1211950</v>
      </c>
      <c r="G38" s="9">
        <f t="shared" si="0"/>
        <v>-11950</v>
      </c>
      <c r="H38" s="9"/>
    </row>
    <row r="39" spans="2:8" ht="14.25">
      <c r="B39" s="33"/>
      <c r="C39" s="33"/>
      <c r="D39" s="8" t="s">
        <v>43</v>
      </c>
      <c r="E39" s="9">
        <v>1200000</v>
      </c>
      <c r="F39" s="9">
        <v>1211950</v>
      </c>
      <c r="G39" s="9">
        <f t="shared" si="0"/>
        <v>-11950</v>
      </c>
      <c r="H39" s="9"/>
    </row>
    <row r="40" spans="2:8" ht="14.25">
      <c r="B40" s="33"/>
      <c r="C40" s="33"/>
      <c r="D40" s="8" t="s">
        <v>44</v>
      </c>
      <c r="E40" s="9"/>
      <c r="F40" s="9"/>
      <c r="G40" s="9">
        <f t="shared" si="0"/>
        <v>0</v>
      </c>
      <c r="H40" s="9"/>
    </row>
    <row r="41" spans="2:8" ht="14.25">
      <c r="B41" s="33"/>
      <c r="C41" s="33"/>
      <c r="D41" s="8" t="s">
        <v>45</v>
      </c>
      <c r="E41" s="9"/>
      <c r="F41" s="9"/>
      <c r="G41" s="9">
        <f t="shared" si="0"/>
        <v>0</v>
      </c>
      <c r="H41" s="9"/>
    </row>
    <row r="42" spans="2:8" ht="14.25">
      <c r="B42" s="33"/>
      <c r="C42" s="33"/>
      <c r="D42" s="8" t="s">
        <v>46</v>
      </c>
      <c r="E42" s="9"/>
      <c r="F42" s="9"/>
      <c r="G42" s="9">
        <f t="shared" si="0"/>
        <v>0</v>
      </c>
      <c r="H42" s="9"/>
    </row>
    <row r="43" spans="2:8" ht="14.25">
      <c r="B43" s="33"/>
      <c r="C43" s="33"/>
      <c r="D43" s="8" t="s">
        <v>47</v>
      </c>
      <c r="E43" s="9"/>
      <c r="F43" s="9"/>
      <c r="G43" s="9">
        <f t="shared" si="0"/>
        <v>0</v>
      </c>
      <c r="H43" s="9"/>
    </row>
    <row r="44" spans="2:8" ht="14.25">
      <c r="B44" s="33"/>
      <c r="C44" s="33"/>
      <c r="D44" s="8" t="s">
        <v>48</v>
      </c>
      <c r="E44" s="9"/>
      <c r="F44" s="9"/>
      <c r="G44" s="9">
        <f t="shared" si="0"/>
        <v>0</v>
      </c>
      <c r="H44" s="9"/>
    </row>
    <row r="45" spans="2:8" ht="14.25">
      <c r="B45" s="33"/>
      <c r="C45" s="33"/>
      <c r="D45" s="8" t="s">
        <v>49</v>
      </c>
      <c r="E45" s="9"/>
      <c r="F45" s="9"/>
      <c r="G45" s="9">
        <f t="shared" si="0"/>
        <v>0</v>
      </c>
      <c r="H45" s="9"/>
    </row>
    <row r="46" spans="2:8" ht="14.25">
      <c r="B46" s="33"/>
      <c r="C46" s="34"/>
      <c r="D46" s="10" t="s">
        <v>50</v>
      </c>
      <c r="E46" s="11">
        <f>+E6+E9+E30+E32+E34</f>
        <v>24809000</v>
      </c>
      <c r="F46" s="11">
        <f>+F6+F9+F30+F32+F34</f>
        <v>26183342</v>
      </c>
      <c r="G46" s="11">
        <f t="shared" si="0"/>
        <v>-1374342</v>
      </c>
      <c r="H46" s="11"/>
    </row>
    <row r="47" spans="2:8" ht="14.25">
      <c r="B47" s="33"/>
      <c r="C47" s="32" t="s">
        <v>51</v>
      </c>
      <c r="D47" s="8" t="s">
        <v>52</v>
      </c>
      <c r="E47" s="9">
        <f>+E48+E49+E65+E66+E67+E68</f>
        <v>1165000</v>
      </c>
      <c r="F47" s="9">
        <f>+F48+F49+F65+F66+F67+F68</f>
        <v>1097500</v>
      </c>
      <c r="G47" s="9">
        <f t="shared" si="0"/>
        <v>67500</v>
      </c>
      <c r="H47" s="9"/>
    </row>
    <row r="48" spans="2:8" ht="14.25">
      <c r="B48" s="33"/>
      <c r="C48" s="33"/>
      <c r="D48" s="8" t="s">
        <v>53</v>
      </c>
      <c r="E48" s="9">
        <v>1165000</v>
      </c>
      <c r="F48" s="9">
        <v>1097500</v>
      </c>
      <c r="G48" s="9">
        <f t="shared" si="0"/>
        <v>67500</v>
      </c>
      <c r="H48" s="9"/>
    </row>
    <row r="49" spans="2:8" ht="14.25">
      <c r="B49" s="33"/>
      <c r="C49" s="33"/>
      <c r="D49" s="8" t="s">
        <v>54</v>
      </c>
      <c r="E49" s="9">
        <f>+E50+E51</f>
        <v>0</v>
      </c>
      <c r="F49" s="9">
        <f>+F50+F51</f>
        <v>0</v>
      </c>
      <c r="G49" s="9">
        <f t="shared" si="0"/>
        <v>0</v>
      </c>
      <c r="H49" s="9"/>
    </row>
    <row r="50" spans="2:8" ht="14.25">
      <c r="B50" s="33"/>
      <c r="C50" s="33"/>
      <c r="D50" s="8" t="s">
        <v>55</v>
      </c>
      <c r="E50" s="9"/>
      <c r="F50" s="9"/>
      <c r="G50" s="9">
        <f t="shared" si="0"/>
        <v>0</v>
      </c>
      <c r="H50" s="9"/>
    </row>
    <row r="51" spans="2:8" ht="14.25">
      <c r="B51" s="33"/>
      <c r="C51" s="33"/>
      <c r="D51" s="8" t="s">
        <v>56</v>
      </c>
      <c r="E51" s="9">
        <f>+E52+E53+E54+E55+E56+E57+E58+E59+E60+E61+E62+E63+E64</f>
        <v>0</v>
      </c>
      <c r="F51" s="9">
        <f>+F52+F53+F54+F55+F56+F57+F58+F59+F60+F61+F62+F63+F64</f>
        <v>0</v>
      </c>
      <c r="G51" s="9">
        <f t="shared" si="0"/>
        <v>0</v>
      </c>
      <c r="H51" s="9"/>
    </row>
    <row r="52" spans="2:8" ht="14.25">
      <c r="B52" s="33"/>
      <c r="C52" s="33"/>
      <c r="D52" s="8" t="s">
        <v>57</v>
      </c>
      <c r="E52" s="9"/>
      <c r="F52" s="9"/>
      <c r="G52" s="9">
        <f t="shared" si="0"/>
        <v>0</v>
      </c>
      <c r="H52" s="9"/>
    </row>
    <row r="53" spans="2:8" ht="14.25">
      <c r="B53" s="33"/>
      <c r="C53" s="33"/>
      <c r="D53" s="8" t="s">
        <v>58</v>
      </c>
      <c r="E53" s="9"/>
      <c r="F53" s="9"/>
      <c r="G53" s="9">
        <f t="shared" si="0"/>
        <v>0</v>
      </c>
      <c r="H53" s="9"/>
    </row>
    <row r="54" spans="2:8" ht="14.25">
      <c r="B54" s="33"/>
      <c r="C54" s="33"/>
      <c r="D54" s="8" t="s">
        <v>59</v>
      </c>
      <c r="E54" s="9"/>
      <c r="F54" s="9"/>
      <c r="G54" s="9">
        <f t="shared" si="0"/>
        <v>0</v>
      </c>
      <c r="H54" s="9"/>
    </row>
    <row r="55" spans="2:8" ht="14.25">
      <c r="B55" s="33"/>
      <c r="C55" s="33"/>
      <c r="D55" s="8" t="s">
        <v>60</v>
      </c>
      <c r="E55" s="9"/>
      <c r="F55" s="9"/>
      <c r="G55" s="9">
        <f t="shared" si="0"/>
        <v>0</v>
      </c>
      <c r="H55" s="9"/>
    </row>
    <row r="56" spans="2:8" ht="14.25">
      <c r="B56" s="33"/>
      <c r="C56" s="33"/>
      <c r="D56" s="8" t="s">
        <v>61</v>
      </c>
      <c r="E56" s="9"/>
      <c r="F56" s="9"/>
      <c r="G56" s="9">
        <f t="shared" si="0"/>
        <v>0</v>
      </c>
      <c r="H56" s="9"/>
    </row>
    <row r="57" spans="2:8" ht="14.25">
      <c r="B57" s="33"/>
      <c r="C57" s="33"/>
      <c r="D57" s="8" t="s">
        <v>62</v>
      </c>
      <c r="E57" s="9"/>
      <c r="F57" s="9"/>
      <c r="G57" s="9">
        <f t="shared" si="0"/>
        <v>0</v>
      </c>
      <c r="H57" s="9"/>
    </row>
    <row r="58" spans="2:8" ht="14.25">
      <c r="B58" s="33"/>
      <c r="C58" s="33"/>
      <c r="D58" s="8" t="s">
        <v>63</v>
      </c>
      <c r="E58" s="9"/>
      <c r="F58" s="9"/>
      <c r="G58" s="9">
        <f t="shared" si="0"/>
        <v>0</v>
      </c>
      <c r="H58" s="9"/>
    </row>
    <row r="59" spans="2:8" ht="14.25">
      <c r="B59" s="33"/>
      <c r="C59" s="33"/>
      <c r="D59" s="8" t="s">
        <v>64</v>
      </c>
      <c r="E59" s="9"/>
      <c r="F59" s="9"/>
      <c r="G59" s="9">
        <f t="shared" si="0"/>
        <v>0</v>
      </c>
      <c r="H59" s="9"/>
    </row>
    <row r="60" spans="2:8" ht="14.25">
      <c r="B60" s="33"/>
      <c r="C60" s="33"/>
      <c r="D60" s="8" t="s">
        <v>65</v>
      </c>
      <c r="E60" s="9"/>
      <c r="F60" s="9"/>
      <c r="G60" s="9">
        <f t="shared" si="0"/>
        <v>0</v>
      </c>
      <c r="H60" s="9"/>
    </row>
    <row r="61" spans="2:8" ht="14.25">
      <c r="B61" s="33"/>
      <c r="C61" s="33"/>
      <c r="D61" s="8" t="s">
        <v>66</v>
      </c>
      <c r="E61" s="9"/>
      <c r="F61" s="9"/>
      <c r="G61" s="9">
        <f t="shared" si="0"/>
        <v>0</v>
      </c>
      <c r="H61" s="9"/>
    </row>
    <row r="62" spans="2:8" ht="14.25">
      <c r="B62" s="33"/>
      <c r="C62" s="33"/>
      <c r="D62" s="8" t="s">
        <v>67</v>
      </c>
      <c r="E62" s="9"/>
      <c r="F62" s="9"/>
      <c r="G62" s="9">
        <f t="shared" si="0"/>
        <v>0</v>
      </c>
      <c r="H62" s="9"/>
    </row>
    <row r="63" spans="2:8" ht="14.25">
      <c r="B63" s="33"/>
      <c r="C63" s="33"/>
      <c r="D63" s="8" t="s">
        <v>68</v>
      </c>
      <c r="E63" s="9"/>
      <c r="F63" s="9"/>
      <c r="G63" s="9">
        <f t="shared" si="0"/>
        <v>0</v>
      </c>
      <c r="H63" s="9"/>
    </row>
    <row r="64" spans="2:8" ht="14.25">
      <c r="B64" s="33"/>
      <c r="C64" s="33"/>
      <c r="D64" s="8" t="s">
        <v>69</v>
      </c>
      <c r="E64" s="9"/>
      <c r="F64" s="9"/>
      <c r="G64" s="9">
        <f t="shared" si="0"/>
        <v>0</v>
      </c>
      <c r="H64" s="9"/>
    </row>
    <row r="65" spans="2:8" ht="14.25">
      <c r="B65" s="33"/>
      <c r="C65" s="33"/>
      <c r="D65" s="8" t="s">
        <v>70</v>
      </c>
      <c r="E65" s="9"/>
      <c r="F65" s="9"/>
      <c r="G65" s="9">
        <f t="shared" si="0"/>
        <v>0</v>
      </c>
      <c r="H65" s="9"/>
    </row>
    <row r="66" spans="2:8" ht="14.25">
      <c r="B66" s="33"/>
      <c r="C66" s="33"/>
      <c r="D66" s="8" t="s">
        <v>71</v>
      </c>
      <c r="E66" s="9"/>
      <c r="F66" s="9"/>
      <c r="G66" s="9">
        <f t="shared" si="0"/>
        <v>0</v>
      </c>
      <c r="H66" s="9"/>
    </row>
    <row r="67" spans="2:8" ht="14.25">
      <c r="B67" s="33"/>
      <c r="C67" s="33"/>
      <c r="D67" s="8" t="s">
        <v>72</v>
      </c>
      <c r="E67" s="9"/>
      <c r="F67" s="9"/>
      <c r="G67" s="9">
        <f t="shared" si="0"/>
        <v>0</v>
      </c>
      <c r="H67" s="9"/>
    </row>
    <row r="68" spans="2:8" ht="14.25">
      <c r="B68" s="33"/>
      <c r="C68" s="33"/>
      <c r="D68" s="8" t="s">
        <v>73</v>
      </c>
      <c r="E68" s="9"/>
      <c r="F68" s="9"/>
      <c r="G68" s="9">
        <f t="shared" si="0"/>
        <v>0</v>
      </c>
      <c r="H68" s="9"/>
    </row>
    <row r="69" spans="2:8" ht="14.25">
      <c r="B69" s="33"/>
      <c r="C69" s="33"/>
      <c r="D69" s="8" t="s">
        <v>74</v>
      </c>
      <c r="E69" s="9">
        <f>+E70+E74+E76+E78+E80+E82+E85+E88+E90+E92+E94+E96+E98+E100</f>
        <v>0</v>
      </c>
      <c r="F69" s="9">
        <f>+F70+F74+F76+F78+F80+F82+F85+F88+F90+F92+F94+F96+F98+F100</f>
        <v>0</v>
      </c>
      <c r="G69" s="9">
        <f t="shared" si="0"/>
        <v>0</v>
      </c>
      <c r="H69" s="9"/>
    </row>
    <row r="70" spans="2:8" ht="14.25">
      <c r="B70" s="33"/>
      <c r="C70" s="33"/>
      <c r="D70" s="8" t="s">
        <v>75</v>
      </c>
      <c r="E70" s="9">
        <f>+E71+E72+E73</f>
        <v>0</v>
      </c>
      <c r="F70" s="9">
        <f>+F71+F72+F73</f>
        <v>0</v>
      </c>
      <c r="G70" s="9">
        <f t="shared" si="0"/>
        <v>0</v>
      </c>
      <c r="H70" s="9"/>
    </row>
    <row r="71" spans="2:8" ht="14.25">
      <c r="B71" s="33"/>
      <c r="C71" s="33"/>
      <c r="D71" s="8" t="s">
        <v>76</v>
      </c>
      <c r="E71" s="9"/>
      <c r="F71" s="9"/>
      <c r="G71" s="9">
        <f t="shared" ref="G71:G134" si="1">E71-F71</f>
        <v>0</v>
      </c>
      <c r="H71" s="9"/>
    </row>
    <row r="72" spans="2:8" ht="14.25">
      <c r="B72" s="33"/>
      <c r="C72" s="33"/>
      <c r="D72" s="8" t="s">
        <v>26</v>
      </c>
      <c r="E72" s="9"/>
      <c r="F72" s="9"/>
      <c r="G72" s="9">
        <f t="shared" si="1"/>
        <v>0</v>
      </c>
      <c r="H72" s="9"/>
    </row>
    <row r="73" spans="2:8" ht="14.25">
      <c r="B73" s="33"/>
      <c r="C73" s="33"/>
      <c r="D73" s="8" t="s">
        <v>77</v>
      </c>
      <c r="E73" s="9"/>
      <c r="F73" s="9"/>
      <c r="G73" s="9">
        <f t="shared" si="1"/>
        <v>0</v>
      </c>
      <c r="H73" s="9"/>
    </row>
    <row r="74" spans="2:8" ht="14.25">
      <c r="B74" s="33"/>
      <c r="C74" s="33"/>
      <c r="D74" s="8" t="s">
        <v>78</v>
      </c>
      <c r="E74" s="9">
        <f>+E75</f>
        <v>0</v>
      </c>
      <c r="F74" s="9">
        <f>+F75</f>
        <v>0</v>
      </c>
      <c r="G74" s="9">
        <f t="shared" si="1"/>
        <v>0</v>
      </c>
      <c r="H74" s="9"/>
    </row>
    <row r="75" spans="2:8" ht="14.25">
      <c r="B75" s="33"/>
      <c r="C75" s="33"/>
      <c r="D75" s="8" t="s">
        <v>79</v>
      </c>
      <c r="E75" s="9"/>
      <c r="F75" s="9"/>
      <c r="G75" s="9">
        <f t="shared" si="1"/>
        <v>0</v>
      </c>
      <c r="H75" s="9"/>
    </row>
    <row r="76" spans="2:8" ht="14.25">
      <c r="B76" s="33"/>
      <c r="C76" s="33"/>
      <c r="D76" s="8" t="s">
        <v>80</v>
      </c>
      <c r="E76" s="9">
        <f>+E77</f>
        <v>0</v>
      </c>
      <c r="F76" s="9">
        <f>+F77</f>
        <v>0</v>
      </c>
      <c r="G76" s="9">
        <f t="shared" si="1"/>
        <v>0</v>
      </c>
      <c r="H76" s="9"/>
    </row>
    <row r="77" spans="2:8" ht="14.25">
      <c r="B77" s="33"/>
      <c r="C77" s="33"/>
      <c r="D77" s="8" t="s">
        <v>81</v>
      </c>
      <c r="E77" s="9"/>
      <c r="F77" s="9"/>
      <c r="G77" s="9">
        <f t="shared" si="1"/>
        <v>0</v>
      </c>
      <c r="H77" s="9"/>
    </row>
    <row r="78" spans="2:8" ht="14.25">
      <c r="B78" s="33"/>
      <c r="C78" s="33"/>
      <c r="D78" s="8" t="s">
        <v>82</v>
      </c>
      <c r="E78" s="9">
        <f>+E79</f>
        <v>0</v>
      </c>
      <c r="F78" s="9">
        <f>+F79</f>
        <v>0</v>
      </c>
      <c r="G78" s="9">
        <f t="shared" si="1"/>
        <v>0</v>
      </c>
      <c r="H78" s="9"/>
    </row>
    <row r="79" spans="2:8" ht="14.25">
      <c r="B79" s="33"/>
      <c r="C79" s="33"/>
      <c r="D79" s="8" t="s">
        <v>83</v>
      </c>
      <c r="E79" s="9"/>
      <c r="F79" s="9"/>
      <c r="G79" s="9">
        <f t="shared" si="1"/>
        <v>0</v>
      </c>
      <c r="H79" s="9"/>
    </row>
    <row r="80" spans="2:8" ht="14.25">
      <c r="B80" s="33"/>
      <c r="C80" s="33"/>
      <c r="D80" s="8" t="s">
        <v>84</v>
      </c>
      <c r="E80" s="9">
        <f>+E81</f>
        <v>0</v>
      </c>
      <c r="F80" s="9">
        <f>+F81</f>
        <v>0</v>
      </c>
      <c r="G80" s="9">
        <f t="shared" si="1"/>
        <v>0</v>
      </c>
      <c r="H80" s="9"/>
    </row>
    <row r="81" spans="2:8" ht="14.25">
      <c r="B81" s="33"/>
      <c r="C81" s="33"/>
      <c r="D81" s="8" t="s">
        <v>85</v>
      </c>
      <c r="E81" s="9"/>
      <c r="F81" s="9"/>
      <c r="G81" s="9">
        <f t="shared" si="1"/>
        <v>0</v>
      </c>
      <c r="H81" s="9"/>
    </row>
    <row r="82" spans="2:8" ht="14.25">
      <c r="B82" s="33"/>
      <c r="C82" s="33"/>
      <c r="D82" s="8" t="s">
        <v>86</v>
      </c>
      <c r="E82" s="9">
        <f>+E83+E84</f>
        <v>0</v>
      </c>
      <c r="F82" s="9">
        <f>+F83+F84</f>
        <v>0</v>
      </c>
      <c r="G82" s="9">
        <f t="shared" si="1"/>
        <v>0</v>
      </c>
      <c r="H82" s="9"/>
    </row>
    <row r="83" spans="2:8" ht="14.25">
      <c r="B83" s="33"/>
      <c r="C83" s="33"/>
      <c r="D83" s="8" t="s">
        <v>26</v>
      </c>
      <c r="E83" s="9"/>
      <c r="F83" s="9"/>
      <c r="G83" s="9">
        <f t="shared" si="1"/>
        <v>0</v>
      </c>
      <c r="H83" s="9"/>
    </row>
    <row r="84" spans="2:8" ht="14.25">
      <c r="B84" s="33"/>
      <c r="C84" s="33"/>
      <c r="D84" s="8" t="s">
        <v>87</v>
      </c>
      <c r="E84" s="9"/>
      <c r="F84" s="9"/>
      <c r="G84" s="9">
        <f t="shared" si="1"/>
        <v>0</v>
      </c>
      <c r="H84" s="9"/>
    </row>
    <row r="85" spans="2:8" ht="14.25">
      <c r="B85" s="33"/>
      <c r="C85" s="33"/>
      <c r="D85" s="8" t="s">
        <v>88</v>
      </c>
      <c r="E85" s="9">
        <f>+E86+E87</f>
        <v>0</v>
      </c>
      <c r="F85" s="9">
        <f>+F86+F87</f>
        <v>0</v>
      </c>
      <c r="G85" s="9">
        <f t="shared" si="1"/>
        <v>0</v>
      </c>
      <c r="H85" s="9"/>
    </row>
    <row r="86" spans="2:8" ht="14.25">
      <c r="B86" s="33"/>
      <c r="C86" s="33"/>
      <c r="D86" s="8" t="s">
        <v>26</v>
      </c>
      <c r="E86" s="9"/>
      <c r="F86" s="9"/>
      <c r="G86" s="9">
        <f t="shared" si="1"/>
        <v>0</v>
      </c>
      <c r="H86" s="9"/>
    </row>
    <row r="87" spans="2:8" ht="14.25">
      <c r="B87" s="33"/>
      <c r="C87" s="33"/>
      <c r="D87" s="8" t="s">
        <v>89</v>
      </c>
      <c r="E87" s="9"/>
      <c r="F87" s="9"/>
      <c r="G87" s="9">
        <f t="shared" si="1"/>
        <v>0</v>
      </c>
      <c r="H87" s="9"/>
    </row>
    <row r="88" spans="2:8" ht="14.25">
      <c r="B88" s="33"/>
      <c r="C88" s="33"/>
      <c r="D88" s="8" t="s">
        <v>90</v>
      </c>
      <c r="E88" s="9">
        <f>+E89</f>
        <v>0</v>
      </c>
      <c r="F88" s="9">
        <f>+F89</f>
        <v>0</v>
      </c>
      <c r="G88" s="9">
        <f t="shared" si="1"/>
        <v>0</v>
      </c>
      <c r="H88" s="9"/>
    </row>
    <row r="89" spans="2:8" ht="14.25">
      <c r="B89" s="33"/>
      <c r="C89" s="33"/>
      <c r="D89" s="8" t="s">
        <v>91</v>
      </c>
      <c r="E89" s="9"/>
      <c r="F89" s="9"/>
      <c r="G89" s="9">
        <f t="shared" si="1"/>
        <v>0</v>
      </c>
      <c r="H89" s="9"/>
    </row>
    <row r="90" spans="2:8" ht="14.25">
      <c r="B90" s="33"/>
      <c r="C90" s="33"/>
      <c r="D90" s="8" t="s">
        <v>92</v>
      </c>
      <c r="E90" s="9">
        <f>+E91</f>
        <v>0</v>
      </c>
      <c r="F90" s="9">
        <f>+F91</f>
        <v>0</v>
      </c>
      <c r="G90" s="9">
        <f t="shared" si="1"/>
        <v>0</v>
      </c>
      <c r="H90" s="9"/>
    </row>
    <row r="91" spans="2:8" ht="14.25">
      <c r="B91" s="33"/>
      <c r="C91" s="33"/>
      <c r="D91" s="8" t="s">
        <v>93</v>
      </c>
      <c r="E91" s="9"/>
      <c r="F91" s="9"/>
      <c r="G91" s="9">
        <f t="shared" si="1"/>
        <v>0</v>
      </c>
      <c r="H91" s="9"/>
    </row>
    <row r="92" spans="2:8" ht="14.25">
      <c r="B92" s="33"/>
      <c r="C92" s="33"/>
      <c r="D92" s="8" t="s">
        <v>94</v>
      </c>
      <c r="E92" s="9">
        <f>+E93</f>
        <v>0</v>
      </c>
      <c r="F92" s="9">
        <f>+F93</f>
        <v>0</v>
      </c>
      <c r="G92" s="9">
        <f t="shared" si="1"/>
        <v>0</v>
      </c>
      <c r="H92" s="9"/>
    </row>
    <row r="93" spans="2:8" ht="14.25">
      <c r="B93" s="33"/>
      <c r="C93" s="33"/>
      <c r="D93" s="8" t="s">
        <v>95</v>
      </c>
      <c r="E93" s="9"/>
      <c r="F93" s="9"/>
      <c r="G93" s="9">
        <f t="shared" si="1"/>
        <v>0</v>
      </c>
      <c r="H93" s="9"/>
    </row>
    <row r="94" spans="2:8" ht="14.25">
      <c r="B94" s="33"/>
      <c r="C94" s="33"/>
      <c r="D94" s="8" t="s">
        <v>96</v>
      </c>
      <c r="E94" s="9">
        <f>+E95</f>
        <v>0</v>
      </c>
      <c r="F94" s="9">
        <f>+F95</f>
        <v>0</v>
      </c>
      <c r="G94" s="9">
        <f t="shared" si="1"/>
        <v>0</v>
      </c>
      <c r="H94" s="9"/>
    </row>
    <row r="95" spans="2:8" ht="14.25">
      <c r="B95" s="33"/>
      <c r="C95" s="33"/>
      <c r="D95" s="8" t="s">
        <v>97</v>
      </c>
      <c r="E95" s="9"/>
      <c r="F95" s="9"/>
      <c r="G95" s="9">
        <f t="shared" si="1"/>
        <v>0</v>
      </c>
      <c r="H95" s="9"/>
    </row>
    <row r="96" spans="2:8" ht="14.25">
      <c r="B96" s="33"/>
      <c r="C96" s="33"/>
      <c r="D96" s="8" t="s">
        <v>98</v>
      </c>
      <c r="E96" s="9">
        <f>+E97</f>
        <v>0</v>
      </c>
      <c r="F96" s="9">
        <f>+F97</f>
        <v>0</v>
      </c>
      <c r="G96" s="9">
        <f t="shared" si="1"/>
        <v>0</v>
      </c>
      <c r="H96" s="9"/>
    </row>
    <row r="97" spans="2:8" ht="14.25">
      <c r="B97" s="33"/>
      <c r="C97" s="33"/>
      <c r="D97" s="8" t="s">
        <v>99</v>
      </c>
      <c r="E97" s="9"/>
      <c r="F97" s="9"/>
      <c r="G97" s="9">
        <f t="shared" si="1"/>
        <v>0</v>
      </c>
      <c r="H97" s="9"/>
    </row>
    <row r="98" spans="2:8" ht="14.25">
      <c r="B98" s="33"/>
      <c r="C98" s="33"/>
      <c r="D98" s="8" t="s">
        <v>100</v>
      </c>
      <c r="E98" s="9">
        <f>+E99</f>
        <v>0</v>
      </c>
      <c r="F98" s="9">
        <f>+F99</f>
        <v>0</v>
      </c>
      <c r="G98" s="9">
        <f t="shared" si="1"/>
        <v>0</v>
      </c>
      <c r="H98" s="9"/>
    </row>
    <row r="99" spans="2:8" ht="14.25">
      <c r="B99" s="33"/>
      <c r="C99" s="33"/>
      <c r="D99" s="8" t="s">
        <v>101</v>
      </c>
      <c r="E99" s="9"/>
      <c r="F99" s="9"/>
      <c r="G99" s="9">
        <f t="shared" si="1"/>
        <v>0</v>
      </c>
      <c r="H99" s="9"/>
    </row>
    <row r="100" spans="2:8" ht="14.25">
      <c r="B100" s="33"/>
      <c r="C100" s="33"/>
      <c r="D100" s="8" t="s">
        <v>102</v>
      </c>
      <c r="E100" s="9">
        <f>+E101+E102+E103+E104+E105+E106</f>
        <v>0</v>
      </c>
      <c r="F100" s="9">
        <f>+F101+F102+F103+F104+F105+F106</f>
        <v>0</v>
      </c>
      <c r="G100" s="9">
        <f t="shared" si="1"/>
        <v>0</v>
      </c>
      <c r="H100" s="9"/>
    </row>
    <row r="101" spans="2:8" ht="14.25">
      <c r="B101" s="33"/>
      <c r="C101" s="33"/>
      <c r="D101" s="8" t="s">
        <v>103</v>
      </c>
      <c r="E101" s="9"/>
      <c r="F101" s="9"/>
      <c r="G101" s="9">
        <f t="shared" si="1"/>
        <v>0</v>
      </c>
      <c r="H101" s="9"/>
    </row>
    <row r="102" spans="2:8" ht="14.25">
      <c r="B102" s="33"/>
      <c r="C102" s="33"/>
      <c r="D102" s="8" t="s">
        <v>104</v>
      </c>
      <c r="E102" s="9"/>
      <c r="F102" s="9"/>
      <c r="G102" s="9">
        <f t="shared" si="1"/>
        <v>0</v>
      </c>
      <c r="H102" s="9"/>
    </row>
    <row r="103" spans="2:8" ht="14.25">
      <c r="B103" s="33"/>
      <c r="C103" s="33"/>
      <c r="D103" s="8" t="s">
        <v>105</v>
      </c>
      <c r="E103" s="9"/>
      <c r="F103" s="9"/>
      <c r="G103" s="9">
        <f t="shared" si="1"/>
        <v>0</v>
      </c>
      <c r="H103" s="9"/>
    </row>
    <row r="104" spans="2:8" ht="14.25">
      <c r="B104" s="33"/>
      <c r="C104" s="33"/>
      <c r="D104" s="8" t="s">
        <v>106</v>
      </c>
      <c r="E104" s="9"/>
      <c r="F104" s="9"/>
      <c r="G104" s="9">
        <f t="shared" si="1"/>
        <v>0</v>
      </c>
      <c r="H104" s="9"/>
    </row>
    <row r="105" spans="2:8" ht="14.25">
      <c r="B105" s="33"/>
      <c r="C105" s="33"/>
      <c r="D105" s="8" t="s">
        <v>107</v>
      </c>
      <c r="E105" s="9"/>
      <c r="F105" s="9"/>
      <c r="G105" s="9">
        <f t="shared" si="1"/>
        <v>0</v>
      </c>
      <c r="H105" s="9"/>
    </row>
    <row r="106" spans="2:8" ht="14.25">
      <c r="B106" s="33"/>
      <c r="C106" s="33"/>
      <c r="D106" s="8" t="s">
        <v>108</v>
      </c>
      <c r="E106" s="9"/>
      <c r="F106" s="9"/>
      <c r="G106" s="9">
        <f t="shared" si="1"/>
        <v>0</v>
      </c>
      <c r="H106" s="9"/>
    </row>
    <row r="107" spans="2:8" ht="14.25">
      <c r="B107" s="33"/>
      <c r="C107" s="33"/>
      <c r="D107" s="8" t="s">
        <v>109</v>
      </c>
      <c r="E107" s="9">
        <f>+E108+E110+E112+E114+E116+E118+E120+E122+E124+E126+E128+E130+E132+E134+E136+E138+E140+E142+E144+E146+E148+E150</f>
        <v>7285000</v>
      </c>
      <c r="F107" s="9">
        <f>+F108+F110+F112+F114+F116+F118+F120+F122+F124+F126+F128+F130+F132+F134+F136+F138+F140+F142+F144+F146+F148+F150</f>
        <v>6083253</v>
      </c>
      <c r="G107" s="9">
        <f t="shared" si="1"/>
        <v>1201747</v>
      </c>
      <c r="H107" s="9"/>
    </row>
    <row r="108" spans="2:8" ht="14.25">
      <c r="B108" s="33"/>
      <c r="C108" s="33"/>
      <c r="D108" s="8" t="s">
        <v>110</v>
      </c>
      <c r="E108" s="9">
        <f>+E109</f>
        <v>155000</v>
      </c>
      <c r="F108" s="9">
        <f>+F109</f>
        <v>154500</v>
      </c>
      <c r="G108" s="9">
        <f t="shared" si="1"/>
        <v>500</v>
      </c>
      <c r="H108" s="9"/>
    </row>
    <row r="109" spans="2:8" ht="14.25">
      <c r="B109" s="33"/>
      <c r="C109" s="33"/>
      <c r="D109" s="8" t="s">
        <v>111</v>
      </c>
      <c r="E109" s="9">
        <v>155000</v>
      </c>
      <c r="F109" s="9">
        <v>154500</v>
      </c>
      <c r="G109" s="9">
        <f t="shared" si="1"/>
        <v>500</v>
      </c>
      <c r="H109" s="9"/>
    </row>
    <row r="110" spans="2:8" ht="14.25">
      <c r="B110" s="33"/>
      <c r="C110" s="33"/>
      <c r="D110" s="8" t="s">
        <v>112</v>
      </c>
      <c r="E110" s="9">
        <f>+E111</f>
        <v>0</v>
      </c>
      <c r="F110" s="9">
        <f>+F111</f>
        <v>0</v>
      </c>
      <c r="G110" s="9">
        <f t="shared" si="1"/>
        <v>0</v>
      </c>
      <c r="H110" s="9"/>
    </row>
    <row r="111" spans="2:8" ht="14.25">
      <c r="B111" s="33"/>
      <c r="C111" s="33"/>
      <c r="D111" s="8" t="s">
        <v>113</v>
      </c>
      <c r="E111" s="9"/>
      <c r="F111" s="9"/>
      <c r="G111" s="9">
        <f t="shared" si="1"/>
        <v>0</v>
      </c>
      <c r="H111" s="9"/>
    </row>
    <row r="112" spans="2:8" ht="14.25">
      <c r="B112" s="33"/>
      <c r="C112" s="33"/>
      <c r="D112" s="8" t="s">
        <v>114</v>
      </c>
      <c r="E112" s="9">
        <f>+E113</f>
        <v>80000</v>
      </c>
      <c r="F112" s="9">
        <f>+F113</f>
        <v>36505</v>
      </c>
      <c r="G112" s="9">
        <f t="shared" si="1"/>
        <v>43495</v>
      </c>
      <c r="H112" s="9"/>
    </row>
    <row r="113" spans="2:8" ht="14.25">
      <c r="B113" s="33"/>
      <c r="C113" s="33"/>
      <c r="D113" s="8" t="s">
        <v>115</v>
      </c>
      <c r="E113" s="9">
        <v>80000</v>
      </c>
      <c r="F113" s="9">
        <v>36505</v>
      </c>
      <c r="G113" s="9">
        <f t="shared" si="1"/>
        <v>43495</v>
      </c>
      <c r="H113" s="9"/>
    </row>
    <row r="114" spans="2:8" ht="14.25">
      <c r="B114" s="33"/>
      <c r="C114" s="33"/>
      <c r="D114" s="8" t="s">
        <v>116</v>
      </c>
      <c r="E114" s="9">
        <f>+E115</f>
        <v>30000</v>
      </c>
      <c r="F114" s="9">
        <f>+F115</f>
        <v>0</v>
      </c>
      <c r="G114" s="9">
        <f t="shared" si="1"/>
        <v>30000</v>
      </c>
      <c r="H114" s="9"/>
    </row>
    <row r="115" spans="2:8" ht="14.25">
      <c r="B115" s="33"/>
      <c r="C115" s="33"/>
      <c r="D115" s="8" t="s">
        <v>117</v>
      </c>
      <c r="E115" s="9">
        <v>30000</v>
      </c>
      <c r="F115" s="9"/>
      <c r="G115" s="9">
        <f t="shared" si="1"/>
        <v>30000</v>
      </c>
      <c r="H115" s="9"/>
    </row>
    <row r="116" spans="2:8" ht="14.25">
      <c r="B116" s="33"/>
      <c r="C116" s="33"/>
      <c r="D116" s="8" t="s">
        <v>118</v>
      </c>
      <c r="E116" s="9">
        <f>+E117</f>
        <v>1200000</v>
      </c>
      <c r="F116" s="9">
        <f>+F117</f>
        <v>946289</v>
      </c>
      <c r="G116" s="9">
        <f t="shared" si="1"/>
        <v>253711</v>
      </c>
      <c r="H116" s="9"/>
    </row>
    <row r="117" spans="2:8" ht="14.25">
      <c r="B117" s="33"/>
      <c r="C117" s="33"/>
      <c r="D117" s="8" t="s">
        <v>119</v>
      </c>
      <c r="E117" s="9">
        <v>1200000</v>
      </c>
      <c r="F117" s="9">
        <v>946289</v>
      </c>
      <c r="G117" s="9">
        <f t="shared" si="1"/>
        <v>253711</v>
      </c>
      <c r="H117" s="9"/>
    </row>
    <row r="118" spans="2:8" ht="14.25">
      <c r="B118" s="33"/>
      <c r="C118" s="33"/>
      <c r="D118" s="8" t="s">
        <v>120</v>
      </c>
      <c r="E118" s="9">
        <f>+E119</f>
        <v>50000</v>
      </c>
      <c r="F118" s="9">
        <f>+F119</f>
        <v>18792</v>
      </c>
      <c r="G118" s="9">
        <f t="shared" si="1"/>
        <v>31208</v>
      </c>
      <c r="H118" s="9"/>
    </row>
    <row r="119" spans="2:8" ht="14.25">
      <c r="B119" s="33"/>
      <c r="C119" s="33"/>
      <c r="D119" s="8" t="s">
        <v>121</v>
      </c>
      <c r="E119" s="9">
        <v>50000</v>
      </c>
      <c r="F119" s="9">
        <v>18792</v>
      </c>
      <c r="G119" s="9">
        <f t="shared" si="1"/>
        <v>31208</v>
      </c>
      <c r="H119" s="9"/>
    </row>
    <row r="120" spans="2:8" ht="14.25">
      <c r="B120" s="33"/>
      <c r="C120" s="33"/>
      <c r="D120" s="8" t="s">
        <v>88</v>
      </c>
      <c r="E120" s="9">
        <f>+E121</f>
        <v>300000</v>
      </c>
      <c r="F120" s="9">
        <f>+F121</f>
        <v>157168</v>
      </c>
      <c r="G120" s="9">
        <f t="shared" si="1"/>
        <v>142832</v>
      </c>
      <c r="H120" s="9"/>
    </row>
    <row r="121" spans="2:8" ht="14.25">
      <c r="B121" s="33"/>
      <c r="C121" s="33"/>
      <c r="D121" s="8" t="s">
        <v>89</v>
      </c>
      <c r="E121" s="9">
        <v>300000</v>
      </c>
      <c r="F121" s="9">
        <v>157168</v>
      </c>
      <c r="G121" s="9">
        <f t="shared" si="1"/>
        <v>142832</v>
      </c>
      <c r="H121" s="9"/>
    </row>
    <row r="122" spans="2:8" ht="14.25">
      <c r="B122" s="33"/>
      <c r="C122" s="33"/>
      <c r="D122" s="8" t="s">
        <v>90</v>
      </c>
      <c r="E122" s="9">
        <f>+E123</f>
        <v>40000</v>
      </c>
      <c r="F122" s="9">
        <f>+F123</f>
        <v>37151</v>
      </c>
      <c r="G122" s="9">
        <f t="shared" si="1"/>
        <v>2849</v>
      </c>
      <c r="H122" s="9"/>
    </row>
    <row r="123" spans="2:8" ht="14.25">
      <c r="B123" s="33"/>
      <c r="C123" s="33"/>
      <c r="D123" s="8" t="s">
        <v>91</v>
      </c>
      <c r="E123" s="9">
        <v>40000</v>
      </c>
      <c r="F123" s="9">
        <v>37151</v>
      </c>
      <c r="G123" s="9">
        <f t="shared" si="1"/>
        <v>2849</v>
      </c>
      <c r="H123" s="9"/>
    </row>
    <row r="124" spans="2:8" ht="14.25">
      <c r="B124" s="33"/>
      <c r="C124" s="33"/>
      <c r="D124" s="8" t="s">
        <v>122</v>
      </c>
      <c r="E124" s="9">
        <f>+E125</f>
        <v>460000</v>
      </c>
      <c r="F124" s="9">
        <f>+F125</f>
        <v>453001</v>
      </c>
      <c r="G124" s="9">
        <f t="shared" si="1"/>
        <v>6999</v>
      </c>
      <c r="H124" s="9"/>
    </row>
    <row r="125" spans="2:8" ht="14.25">
      <c r="B125" s="33"/>
      <c r="C125" s="33"/>
      <c r="D125" s="8" t="s">
        <v>123</v>
      </c>
      <c r="E125" s="9">
        <v>460000</v>
      </c>
      <c r="F125" s="9">
        <v>453001</v>
      </c>
      <c r="G125" s="9">
        <f t="shared" si="1"/>
        <v>6999</v>
      </c>
      <c r="H125" s="9"/>
    </row>
    <row r="126" spans="2:8" ht="14.25">
      <c r="B126" s="33"/>
      <c r="C126" s="33"/>
      <c r="D126" s="8" t="s">
        <v>124</v>
      </c>
      <c r="E126" s="9">
        <f>+E127</f>
        <v>220000</v>
      </c>
      <c r="F126" s="9">
        <f>+F127</f>
        <v>206495</v>
      </c>
      <c r="G126" s="9">
        <f t="shared" si="1"/>
        <v>13505</v>
      </c>
      <c r="H126" s="9"/>
    </row>
    <row r="127" spans="2:8" ht="14.25">
      <c r="B127" s="33"/>
      <c r="C127" s="33"/>
      <c r="D127" s="8" t="s">
        <v>125</v>
      </c>
      <c r="E127" s="9">
        <v>220000</v>
      </c>
      <c r="F127" s="9">
        <v>206495</v>
      </c>
      <c r="G127" s="9">
        <f t="shared" si="1"/>
        <v>13505</v>
      </c>
      <c r="H127" s="9"/>
    </row>
    <row r="128" spans="2:8" ht="14.25">
      <c r="B128" s="33"/>
      <c r="C128" s="33"/>
      <c r="D128" s="8" t="s">
        <v>126</v>
      </c>
      <c r="E128" s="9">
        <f>+E129</f>
        <v>300000</v>
      </c>
      <c r="F128" s="9">
        <f>+F129</f>
        <v>205248</v>
      </c>
      <c r="G128" s="9">
        <f t="shared" si="1"/>
        <v>94752</v>
      </c>
      <c r="H128" s="9"/>
    </row>
    <row r="129" spans="2:8" ht="14.25">
      <c r="B129" s="33"/>
      <c r="C129" s="33"/>
      <c r="D129" s="8" t="s">
        <v>127</v>
      </c>
      <c r="E129" s="9">
        <v>300000</v>
      </c>
      <c r="F129" s="9">
        <v>205248</v>
      </c>
      <c r="G129" s="9">
        <f t="shared" si="1"/>
        <v>94752</v>
      </c>
      <c r="H129" s="9"/>
    </row>
    <row r="130" spans="2:8" ht="14.25">
      <c r="B130" s="33"/>
      <c r="C130" s="33"/>
      <c r="D130" s="8" t="s">
        <v>128</v>
      </c>
      <c r="E130" s="9">
        <f>+E131</f>
        <v>1900000</v>
      </c>
      <c r="F130" s="9">
        <f>+F131</f>
        <v>1850827</v>
      </c>
      <c r="G130" s="9">
        <f t="shared" si="1"/>
        <v>49173</v>
      </c>
      <c r="H130" s="9"/>
    </row>
    <row r="131" spans="2:8" ht="14.25">
      <c r="B131" s="33"/>
      <c r="C131" s="33"/>
      <c r="D131" s="8" t="s">
        <v>129</v>
      </c>
      <c r="E131" s="9">
        <v>1900000</v>
      </c>
      <c r="F131" s="9">
        <v>1850827</v>
      </c>
      <c r="G131" s="9">
        <f t="shared" si="1"/>
        <v>49173</v>
      </c>
      <c r="H131" s="9"/>
    </row>
    <row r="132" spans="2:8" ht="14.25">
      <c r="B132" s="33"/>
      <c r="C132" s="33"/>
      <c r="D132" s="8" t="s">
        <v>130</v>
      </c>
      <c r="E132" s="9">
        <f>+E133</f>
        <v>50000</v>
      </c>
      <c r="F132" s="9">
        <f>+F133</f>
        <v>0</v>
      </c>
      <c r="G132" s="9">
        <f t="shared" si="1"/>
        <v>50000</v>
      </c>
      <c r="H132" s="9"/>
    </row>
    <row r="133" spans="2:8" ht="14.25">
      <c r="B133" s="33"/>
      <c r="C133" s="33"/>
      <c r="D133" s="8" t="s">
        <v>131</v>
      </c>
      <c r="E133" s="9">
        <v>50000</v>
      </c>
      <c r="F133" s="9"/>
      <c r="G133" s="9">
        <f t="shared" si="1"/>
        <v>50000</v>
      </c>
      <c r="H133" s="9"/>
    </row>
    <row r="134" spans="2:8" ht="14.25">
      <c r="B134" s="33"/>
      <c r="C134" s="33"/>
      <c r="D134" s="8" t="s">
        <v>132</v>
      </c>
      <c r="E134" s="9">
        <f>+E135</f>
        <v>200000</v>
      </c>
      <c r="F134" s="9">
        <f>+F135</f>
        <v>193464</v>
      </c>
      <c r="G134" s="9">
        <f t="shared" si="1"/>
        <v>6536</v>
      </c>
      <c r="H134" s="9"/>
    </row>
    <row r="135" spans="2:8" ht="14.25">
      <c r="B135" s="33"/>
      <c r="C135" s="33"/>
      <c r="D135" s="8" t="s">
        <v>133</v>
      </c>
      <c r="E135" s="9">
        <v>200000</v>
      </c>
      <c r="F135" s="9">
        <v>193464</v>
      </c>
      <c r="G135" s="9">
        <f t="shared" ref="G135:G198" si="2">E135-F135</f>
        <v>6536</v>
      </c>
      <c r="H135" s="9"/>
    </row>
    <row r="136" spans="2:8" ht="14.25">
      <c r="B136" s="33"/>
      <c r="C136" s="33"/>
      <c r="D136" s="8" t="s">
        <v>94</v>
      </c>
      <c r="E136" s="9">
        <f>+E137</f>
        <v>250000</v>
      </c>
      <c r="F136" s="9">
        <f>+F137</f>
        <v>235650</v>
      </c>
      <c r="G136" s="9">
        <f t="shared" si="2"/>
        <v>14350</v>
      </c>
      <c r="H136" s="9"/>
    </row>
    <row r="137" spans="2:8" ht="14.25">
      <c r="B137" s="33"/>
      <c r="C137" s="33"/>
      <c r="D137" s="8" t="s">
        <v>95</v>
      </c>
      <c r="E137" s="9">
        <v>250000</v>
      </c>
      <c r="F137" s="9">
        <v>235650</v>
      </c>
      <c r="G137" s="9">
        <f t="shared" si="2"/>
        <v>14350</v>
      </c>
      <c r="H137" s="9"/>
    </row>
    <row r="138" spans="2:8" ht="14.25">
      <c r="B138" s="33"/>
      <c r="C138" s="33"/>
      <c r="D138" s="8" t="s">
        <v>96</v>
      </c>
      <c r="E138" s="9">
        <f>+E139</f>
        <v>550000</v>
      </c>
      <c r="F138" s="9">
        <f>+F139</f>
        <v>532526</v>
      </c>
      <c r="G138" s="9">
        <f t="shared" si="2"/>
        <v>17474</v>
      </c>
      <c r="H138" s="9"/>
    </row>
    <row r="139" spans="2:8" ht="14.25">
      <c r="B139" s="33"/>
      <c r="C139" s="33"/>
      <c r="D139" s="8" t="s">
        <v>97</v>
      </c>
      <c r="E139" s="9">
        <v>550000</v>
      </c>
      <c r="F139" s="9">
        <v>532526</v>
      </c>
      <c r="G139" s="9">
        <f t="shared" si="2"/>
        <v>17474</v>
      </c>
      <c r="H139" s="9"/>
    </row>
    <row r="140" spans="2:8" ht="14.25">
      <c r="B140" s="33"/>
      <c r="C140" s="33"/>
      <c r="D140" s="8" t="s">
        <v>134</v>
      </c>
      <c r="E140" s="9">
        <f>+E141</f>
        <v>210000</v>
      </c>
      <c r="F140" s="9">
        <f>+F141</f>
        <v>202700</v>
      </c>
      <c r="G140" s="9">
        <f t="shared" si="2"/>
        <v>7300</v>
      </c>
      <c r="H140" s="9"/>
    </row>
    <row r="141" spans="2:8" ht="14.25">
      <c r="B141" s="33"/>
      <c r="C141" s="33"/>
      <c r="D141" s="8" t="s">
        <v>135</v>
      </c>
      <c r="E141" s="9">
        <v>210000</v>
      </c>
      <c r="F141" s="9">
        <v>202700</v>
      </c>
      <c r="G141" s="9">
        <f t="shared" si="2"/>
        <v>7300</v>
      </c>
      <c r="H141" s="9"/>
    </row>
    <row r="142" spans="2:8" ht="14.25">
      <c r="B142" s="33"/>
      <c r="C142" s="33"/>
      <c r="D142" s="8" t="s">
        <v>136</v>
      </c>
      <c r="E142" s="9">
        <f>+E143</f>
        <v>240000</v>
      </c>
      <c r="F142" s="9">
        <f>+F143</f>
        <v>235052</v>
      </c>
      <c r="G142" s="9">
        <f t="shared" si="2"/>
        <v>4948</v>
      </c>
      <c r="H142" s="9"/>
    </row>
    <row r="143" spans="2:8" ht="14.25">
      <c r="B143" s="33"/>
      <c r="C143" s="33"/>
      <c r="D143" s="8" t="s">
        <v>137</v>
      </c>
      <c r="E143" s="9">
        <v>240000</v>
      </c>
      <c r="F143" s="9">
        <v>235052</v>
      </c>
      <c r="G143" s="9">
        <f t="shared" si="2"/>
        <v>4948</v>
      </c>
      <c r="H143" s="9"/>
    </row>
    <row r="144" spans="2:8" ht="14.25">
      <c r="B144" s="33"/>
      <c r="C144" s="33"/>
      <c r="D144" s="8" t="s">
        <v>138</v>
      </c>
      <c r="E144" s="9">
        <f>+E145</f>
        <v>50000</v>
      </c>
      <c r="F144" s="9">
        <f>+F145</f>
        <v>0</v>
      </c>
      <c r="G144" s="9">
        <f t="shared" si="2"/>
        <v>50000</v>
      </c>
      <c r="H144" s="9"/>
    </row>
    <row r="145" spans="2:8" ht="14.25">
      <c r="B145" s="33"/>
      <c r="C145" s="33"/>
      <c r="D145" s="8" t="s">
        <v>139</v>
      </c>
      <c r="E145" s="9">
        <v>50000</v>
      </c>
      <c r="F145" s="9"/>
      <c r="G145" s="9">
        <f t="shared" si="2"/>
        <v>50000</v>
      </c>
      <c r="H145" s="9"/>
    </row>
    <row r="146" spans="2:8" ht="14.25">
      <c r="B146" s="33"/>
      <c r="C146" s="33"/>
      <c r="D146" s="8" t="s">
        <v>140</v>
      </c>
      <c r="E146" s="9">
        <f>+E147</f>
        <v>250000</v>
      </c>
      <c r="F146" s="9">
        <f>+F147</f>
        <v>210270</v>
      </c>
      <c r="G146" s="9">
        <f t="shared" si="2"/>
        <v>39730</v>
      </c>
      <c r="H146" s="9"/>
    </row>
    <row r="147" spans="2:8" ht="14.25">
      <c r="B147" s="33"/>
      <c r="C147" s="33"/>
      <c r="D147" s="8" t="s">
        <v>141</v>
      </c>
      <c r="E147" s="9">
        <v>250000</v>
      </c>
      <c r="F147" s="9">
        <v>210270</v>
      </c>
      <c r="G147" s="9">
        <f t="shared" si="2"/>
        <v>39730</v>
      </c>
      <c r="H147" s="9"/>
    </row>
    <row r="148" spans="2:8" ht="14.25">
      <c r="B148" s="33"/>
      <c r="C148" s="33"/>
      <c r="D148" s="8" t="s">
        <v>142</v>
      </c>
      <c r="E148" s="9">
        <f>+E149</f>
        <v>250000</v>
      </c>
      <c r="F148" s="9">
        <f>+F149</f>
        <v>201200</v>
      </c>
      <c r="G148" s="9">
        <f t="shared" si="2"/>
        <v>48800</v>
      </c>
      <c r="H148" s="9"/>
    </row>
    <row r="149" spans="2:8" ht="14.25">
      <c r="B149" s="33"/>
      <c r="C149" s="33"/>
      <c r="D149" s="8" t="s">
        <v>143</v>
      </c>
      <c r="E149" s="9">
        <v>250000</v>
      </c>
      <c r="F149" s="9">
        <v>201200</v>
      </c>
      <c r="G149" s="9">
        <f t="shared" si="2"/>
        <v>48800</v>
      </c>
      <c r="H149" s="9"/>
    </row>
    <row r="150" spans="2:8" ht="14.25">
      <c r="B150" s="33"/>
      <c r="C150" s="33"/>
      <c r="D150" s="8" t="s">
        <v>102</v>
      </c>
      <c r="E150" s="9">
        <f>+E151</f>
        <v>500000</v>
      </c>
      <c r="F150" s="9">
        <f>+F151</f>
        <v>206415</v>
      </c>
      <c r="G150" s="9">
        <f t="shared" si="2"/>
        <v>293585</v>
      </c>
      <c r="H150" s="9"/>
    </row>
    <row r="151" spans="2:8" ht="14.25">
      <c r="B151" s="33"/>
      <c r="C151" s="33"/>
      <c r="D151" s="8" t="s">
        <v>103</v>
      </c>
      <c r="E151" s="9">
        <v>500000</v>
      </c>
      <c r="F151" s="9">
        <v>206415</v>
      </c>
      <c r="G151" s="9">
        <f t="shared" si="2"/>
        <v>293585</v>
      </c>
      <c r="H151" s="9"/>
    </row>
    <row r="152" spans="2:8" ht="14.25">
      <c r="B152" s="33"/>
      <c r="C152" s="33"/>
      <c r="D152" s="8" t="s">
        <v>144</v>
      </c>
      <c r="E152" s="9">
        <f>+E153</f>
        <v>0</v>
      </c>
      <c r="F152" s="9">
        <f>+F153</f>
        <v>0</v>
      </c>
      <c r="G152" s="9">
        <f t="shared" si="2"/>
        <v>0</v>
      </c>
      <c r="H152" s="9"/>
    </row>
    <row r="153" spans="2:8" ht="14.25">
      <c r="B153" s="33"/>
      <c r="C153" s="33"/>
      <c r="D153" s="8" t="s">
        <v>145</v>
      </c>
      <c r="E153" s="9">
        <f>+E154</f>
        <v>0</v>
      </c>
      <c r="F153" s="9">
        <f>+F154</f>
        <v>0</v>
      </c>
      <c r="G153" s="9">
        <f t="shared" si="2"/>
        <v>0</v>
      </c>
      <c r="H153" s="9"/>
    </row>
    <row r="154" spans="2:8" ht="14.25">
      <c r="B154" s="33"/>
      <c r="C154" s="33"/>
      <c r="D154" s="8" t="s">
        <v>146</v>
      </c>
      <c r="E154" s="9">
        <f>+E155+E156+E157+E158+E159+E160+E161+E162</f>
        <v>0</v>
      </c>
      <c r="F154" s="9">
        <f>+F155+F156+F157+F158+F159+F160+F161+F162</f>
        <v>0</v>
      </c>
      <c r="G154" s="9">
        <f t="shared" si="2"/>
        <v>0</v>
      </c>
      <c r="H154" s="9"/>
    </row>
    <row r="155" spans="2:8" ht="14.25">
      <c r="B155" s="33"/>
      <c r="C155" s="33"/>
      <c r="D155" s="8" t="s">
        <v>147</v>
      </c>
      <c r="E155" s="9"/>
      <c r="F155" s="9"/>
      <c r="G155" s="9">
        <f t="shared" si="2"/>
        <v>0</v>
      </c>
      <c r="H155" s="9"/>
    </row>
    <row r="156" spans="2:8" ht="14.25">
      <c r="B156" s="33"/>
      <c r="C156" s="33"/>
      <c r="D156" s="8" t="s">
        <v>148</v>
      </c>
      <c r="E156" s="9"/>
      <c r="F156" s="9"/>
      <c r="G156" s="9">
        <f t="shared" si="2"/>
        <v>0</v>
      </c>
      <c r="H156" s="9"/>
    </row>
    <row r="157" spans="2:8" ht="14.25">
      <c r="B157" s="33"/>
      <c r="C157" s="33"/>
      <c r="D157" s="8" t="s">
        <v>149</v>
      </c>
      <c r="E157" s="9"/>
      <c r="F157" s="9"/>
      <c r="G157" s="9">
        <f t="shared" si="2"/>
        <v>0</v>
      </c>
      <c r="H157" s="9"/>
    </row>
    <row r="158" spans="2:8" ht="14.25">
      <c r="B158" s="33"/>
      <c r="C158" s="33"/>
      <c r="D158" s="8" t="s">
        <v>150</v>
      </c>
      <c r="E158" s="9"/>
      <c r="F158" s="9"/>
      <c r="G158" s="9">
        <f t="shared" si="2"/>
        <v>0</v>
      </c>
      <c r="H158" s="9"/>
    </row>
    <row r="159" spans="2:8" ht="14.25">
      <c r="B159" s="33"/>
      <c r="C159" s="33"/>
      <c r="D159" s="8" t="s">
        <v>151</v>
      </c>
      <c r="E159" s="9"/>
      <c r="F159" s="9"/>
      <c r="G159" s="9">
        <f t="shared" si="2"/>
        <v>0</v>
      </c>
      <c r="H159" s="9"/>
    </row>
    <row r="160" spans="2:8" ht="14.25">
      <c r="B160" s="33"/>
      <c r="C160" s="33"/>
      <c r="D160" s="8" t="s">
        <v>152</v>
      </c>
      <c r="E160" s="9"/>
      <c r="F160" s="9"/>
      <c r="G160" s="9">
        <f t="shared" si="2"/>
        <v>0</v>
      </c>
      <c r="H160" s="9"/>
    </row>
    <row r="161" spans="2:8" ht="14.25">
      <c r="B161" s="33"/>
      <c r="C161" s="33"/>
      <c r="D161" s="8" t="s">
        <v>153</v>
      </c>
      <c r="E161" s="9"/>
      <c r="F161" s="9"/>
      <c r="G161" s="9">
        <f t="shared" si="2"/>
        <v>0</v>
      </c>
      <c r="H161" s="9"/>
    </row>
    <row r="162" spans="2:8" ht="14.25">
      <c r="B162" s="33"/>
      <c r="C162" s="33"/>
      <c r="D162" s="8" t="s">
        <v>154</v>
      </c>
      <c r="E162" s="9"/>
      <c r="F162" s="9"/>
      <c r="G162" s="9">
        <f t="shared" si="2"/>
        <v>0</v>
      </c>
      <c r="H162" s="9"/>
    </row>
    <row r="163" spans="2:8" ht="14.25">
      <c r="B163" s="33"/>
      <c r="C163" s="33"/>
      <c r="D163" s="8" t="s">
        <v>155</v>
      </c>
      <c r="E163" s="9">
        <f>+E164</f>
        <v>0</v>
      </c>
      <c r="F163" s="9">
        <f>+F164</f>
        <v>0</v>
      </c>
      <c r="G163" s="9">
        <f t="shared" si="2"/>
        <v>0</v>
      </c>
      <c r="H163" s="9"/>
    </row>
    <row r="164" spans="2:8" ht="14.25">
      <c r="B164" s="33"/>
      <c r="C164" s="33"/>
      <c r="D164" s="8" t="s">
        <v>156</v>
      </c>
      <c r="E164" s="9"/>
      <c r="F164" s="9"/>
      <c r="G164" s="9">
        <f t="shared" si="2"/>
        <v>0</v>
      </c>
      <c r="H164" s="9"/>
    </row>
    <row r="165" spans="2:8" ht="14.25">
      <c r="B165" s="33"/>
      <c r="C165" s="33"/>
      <c r="D165" s="8" t="s">
        <v>157</v>
      </c>
      <c r="E165" s="9">
        <f>+E166+E167</f>
        <v>0</v>
      </c>
      <c r="F165" s="9">
        <f>+F166+F167</f>
        <v>0</v>
      </c>
      <c r="G165" s="9">
        <f t="shared" si="2"/>
        <v>0</v>
      </c>
      <c r="H165" s="9"/>
    </row>
    <row r="166" spans="2:8" ht="14.25">
      <c r="B166" s="33"/>
      <c r="C166" s="33"/>
      <c r="D166" s="8" t="s">
        <v>158</v>
      </c>
      <c r="E166" s="9"/>
      <c r="F166" s="9"/>
      <c r="G166" s="9">
        <f t="shared" si="2"/>
        <v>0</v>
      </c>
      <c r="H166" s="9"/>
    </row>
    <row r="167" spans="2:8" ht="14.25">
      <c r="B167" s="33"/>
      <c r="C167" s="33"/>
      <c r="D167" s="8" t="s">
        <v>102</v>
      </c>
      <c r="E167" s="9"/>
      <c r="F167" s="9"/>
      <c r="G167" s="9">
        <f t="shared" si="2"/>
        <v>0</v>
      </c>
      <c r="H167" s="9"/>
    </row>
    <row r="168" spans="2:8" ht="14.25">
      <c r="B168" s="33"/>
      <c r="C168" s="34"/>
      <c r="D168" s="10" t="s">
        <v>159</v>
      </c>
      <c r="E168" s="11">
        <f>+E47+E69+E107+E152+E163+E165</f>
        <v>8450000</v>
      </c>
      <c r="F168" s="11">
        <f>+F47+F69+F107+F152+F163+F165</f>
        <v>7180753</v>
      </c>
      <c r="G168" s="11">
        <f t="shared" si="2"/>
        <v>1269247</v>
      </c>
      <c r="H168" s="11"/>
    </row>
    <row r="169" spans="2:8" ht="14.25">
      <c r="B169" s="34"/>
      <c r="C169" s="12" t="s">
        <v>160</v>
      </c>
      <c r="D169" s="13"/>
      <c r="E169" s="14">
        <f xml:space="preserve"> +E46 - E168</f>
        <v>16359000</v>
      </c>
      <c r="F169" s="14">
        <f xml:space="preserve"> +F46 - F168</f>
        <v>19002589</v>
      </c>
      <c r="G169" s="14">
        <f t="shared" si="2"/>
        <v>-2643589</v>
      </c>
      <c r="H169" s="14"/>
    </row>
    <row r="170" spans="2:8" ht="14.25">
      <c r="B170" s="32" t="s">
        <v>161</v>
      </c>
      <c r="C170" s="32" t="s">
        <v>10</v>
      </c>
      <c r="D170" s="8" t="s">
        <v>162</v>
      </c>
      <c r="E170" s="9"/>
      <c r="F170" s="9"/>
      <c r="G170" s="9">
        <f t="shared" si="2"/>
        <v>0</v>
      </c>
      <c r="H170" s="9"/>
    </row>
    <row r="171" spans="2:8" ht="14.25">
      <c r="B171" s="33"/>
      <c r="C171" s="33"/>
      <c r="D171" s="8" t="s">
        <v>163</v>
      </c>
      <c r="E171" s="9"/>
      <c r="F171" s="9"/>
      <c r="G171" s="9">
        <f t="shared" si="2"/>
        <v>0</v>
      </c>
      <c r="H171" s="9"/>
    </row>
    <row r="172" spans="2:8" ht="14.25">
      <c r="B172" s="33"/>
      <c r="C172" s="33"/>
      <c r="D172" s="8" t="s">
        <v>164</v>
      </c>
      <c r="E172" s="9"/>
      <c r="F172" s="9"/>
      <c r="G172" s="9">
        <f t="shared" si="2"/>
        <v>0</v>
      </c>
      <c r="H172" s="9"/>
    </row>
    <row r="173" spans="2:8" ht="14.25">
      <c r="B173" s="33"/>
      <c r="C173" s="33"/>
      <c r="D173" s="8" t="s">
        <v>165</v>
      </c>
      <c r="E173" s="9"/>
      <c r="F173" s="9"/>
      <c r="G173" s="9">
        <f t="shared" si="2"/>
        <v>0</v>
      </c>
      <c r="H173" s="9"/>
    </row>
    <row r="174" spans="2:8" ht="14.25">
      <c r="B174" s="33"/>
      <c r="C174" s="34"/>
      <c r="D174" s="10" t="s">
        <v>166</v>
      </c>
      <c r="E174" s="11">
        <f>+E170+E171+E172+E173</f>
        <v>0</v>
      </c>
      <c r="F174" s="11">
        <f>+F170+F171+F172+F173</f>
        <v>0</v>
      </c>
      <c r="G174" s="11">
        <f t="shared" si="2"/>
        <v>0</v>
      </c>
      <c r="H174" s="11"/>
    </row>
    <row r="175" spans="2:8" ht="14.25">
      <c r="B175" s="33"/>
      <c r="C175" s="32" t="s">
        <v>51</v>
      </c>
      <c r="D175" s="8" t="s">
        <v>167</v>
      </c>
      <c r="E175" s="9">
        <f>+E176</f>
        <v>0</v>
      </c>
      <c r="F175" s="9">
        <f>+F176</f>
        <v>0</v>
      </c>
      <c r="G175" s="9">
        <f t="shared" si="2"/>
        <v>0</v>
      </c>
      <c r="H175" s="9"/>
    </row>
    <row r="176" spans="2:8" ht="14.25">
      <c r="B176" s="33"/>
      <c r="C176" s="33"/>
      <c r="D176" s="8" t="s">
        <v>168</v>
      </c>
      <c r="E176" s="9"/>
      <c r="F176" s="9"/>
      <c r="G176" s="9">
        <f t="shared" si="2"/>
        <v>0</v>
      </c>
      <c r="H176" s="9"/>
    </row>
    <row r="177" spans="2:8" ht="14.25">
      <c r="B177" s="33"/>
      <c r="C177" s="33"/>
      <c r="D177" s="8" t="s">
        <v>169</v>
      </c>
      <c r="E177" s="9">
        <f>+E178+E179+E180+E181+E182+E183+E184</f>
        <v>10000000</v>
      </c>
      <c r="F177" s="9">
        <f>+F178+F179+F180+F181+F182+F183+F184</f>
        <v>9999180</v>
      </c>
      <c r="G177" s="9">
        <f t="shared" si="2"/>
        <v>820</v>
      </c>
      <c r="H177" s="9"/>
    </row>
    <row r="178" spans="2:8" ht="14.25">
      <c r="B178" s="33"/>
      <c r="C178" s="33"/>
      <c r="D178" s="8" t="s">
        <v>170</v>
      </c>
      <c r="E178" s="9"/>
      <c r="F178" s="9"/>
      <c r="G178" s="9">
        <f t="shared" si="2"/>
        <v>0</v>
      </c>
      <c r="H178" s="9"/>
    </row>
    <row r="179" spans="2:8" ht="14.25">
      <c r="B179" s="33"/>
      <c r="C179" s="33"/>
      <c r="D179" s="8" t="s">
        <v>171</v>
      </c>
      <c r="E179" s="9"/>
      <c r="F179" s="9"/>
      <c r="G179" s="9">
        <f t="shared" si="2"/>
        <v>0</v>
      </c>
      <c r="H179" s="9"/>
    </row>
    <row r="180" spans="2:8" ht="14.25">
      <c r="B180" s="33"/>
      <c r="C180" s="33"/>
      <c r="D180" s="8" t="s">
        <v>172</v>
      </c>
      <c r="E180" s="9"/>
      <c r="F180" s="9"/>
      <c r="G180" s="9">
        <f t="shared" si="2"/>
        <v>0</v>
      </c>
      <c r="H180" s="9"/>
    </row>
    <row r="181" spans="2:8" ht="14.25">
      <c r="B181" s="33"/>
      <c r="C181" s="33"/>
      <c r="D181" s="8" t="s">
        <v>173</v>
      </c>
      <c r="E181" s="9">
        <v>280000</v>
      </c>
      <c r="F181" s="9">
        <v>279180</v>
      </c>
      <c r="G181" s="9">
        <f t="shared" si="2"/>
        <v>820</v>
      </c>
      <c r="H181" s="9"/>
    </row>
    <row r="182" spans="2:8" ht="14.25">
      <c r="B182" s="33"/>
      <c r="C182" s="33"/>
      <c r="D182" s="8" t="s">
        <v>174</v>
      </c>
      <c r="E182" s="9">
        <v>9720000</v>
      </c>
      <c r="F182" s="9">
        <v>9720000</v>
      </c>
      <c r="G182" s="9">
        <f t="shared" si="2"/>
        <v>0</v>
      </c>
      <c r="H182" s="9"/>
    </row>
    <row r="183" spans="2:8" ht="14.25">
      <c r="B183" s="33"/>
      <c r="C183" s="33"/>
      <c r="D183" s="8" t="s">
        <v>175</v>
      </c>
      <c r="E183" s="9"/>
      <c r="F183" s="9"/>
      <c r="G183" s="9">
        <f t="shared" si="2"/>
        <v>0</v>
      </c>
      <c r="H183" s="9"/>
    </row>
    <row r="184" spans="2:8" ht="14.25">
      <c r="B184" s="33"/>
      <c r="C184" s="33"/>
      <c r="D184" s="8" t="s">
        <v>176</v>
      </c>
      <c r="E184" s="9"/>
      <c r="F184" s="9"/>
      <c r="G184" s="9">
        <f t="shared" si="2"/>
        <v>0</v>
      </c>
      <c r="H184" s="9"/>
    </row>
    <row r="185" spans="2:8" ht="14.25">
      <c r="B185" s="33"/>
      <c r="C185" s="33"/>
      <c r="D185" s="8" t="s">
        <v>177</v>
      </c>
      <c r="E185" s="9">
        <f>+E186</f>
        <v>1789000</v>
      </c>
      <c r="F185" s="9">
        <f>+F186</f>
        <v>1788480</v>
      </c>
      <c r="G185" s="9">
        <f t="shared" si="2"/>
        <v>520</v>
      </c>
      <c r="H185" s="9"/>
    </row>
    <row r="186" spans="2:8" ht="14.25">
      <c r="B186" s="33"/>
      <c r="C186" s="33"/>
      <c r="D186" s="8" t="s">
        <v>178</v>
      </c>
      <c r="E186" s="9">
        <v>1789000</v>
      </c>
      <c r="F186" s="9">
        <v>1788480</v>
      </c>
      <c r="G186" s="9">
        <f t="shared" si="2"/>
        <v>520</v>
      </c>
      <c r="H186" s="9"/>
    </row>
    <row r="187" spans="2:8" ht="14.25">
      <c r="B187" s="33"/>
      <c r="C187" s="34"/>
      <c r="D187" s="10" t="s">
        <v>179</v>
      </c>
      <c r="E187" s="11">
        <f>+E175+E177+E185</f>
        <v>11789000</v>
      </c>
      <c r="F187" s="11">
        <f>+F175+F177+F185</f>
        <v>11787660</v>
      </c>
      <c r="G187" s="11">
        <f t="shared" si="2"/>
        <v>1340</v>
      </c>
      <c r="H187" s="11"/>
    </row>
    <row r="188" spans="2:8" ht="14.25">
      <c r="B188" s="34"/>
      <c r="C188" s="15" t="s">
        <v>180</v>
      </c>
      <c r="D188" s="13"/>
      <c r="E188" s="14">
        <f xml:space="preserve"> +E174 - E187</f>
        <v>-11789000</v>
      </c>
      <c r="F188" s="14">
        <f xml:space="preserve"> +F174 - F187</f>
        <v>-11787660</v>
      </c>
      <c r="G188" s="14">
        <f t="shared" si="2"/>
        <v>-1340</v>
      </c>
      <c r="H188" s="14"/>
    </row>
    <row r="189" spans="2:8" ht="14.25">
      <c r="B189" s="32" t="s">
        <v>181</v>
      </c>
      <c r="C189" s="32" t="s">
        <v>10</v>
      </c>
      <c r="D189" s="8" t="s">
        <v>182</v>
      </c>
      <c r="E189" s="9">
        <f>+E190+E191</f>
        <v>0</v>
      </c>
      <c r="F189" s="9">
        <f>+F190+F191</f>
        <v>0</v>
      </c>
      <c r="G189" s="9">
        <f t="shared" si="2"/>
        <v>0</v>
      </c>
      <c r="H189" s="9"/>
    </row>
    <row r="190" spans="2:8" ht="14.25">
      <c r="B190" s="33"/>
      <c r="C190" s="33"/>
      <c r="D190" s="8" t="s">
        <v>183</v>
      </c>
      <c r="E190" s="9"/>
      <c r="F190" s="9"/>
      <c r="G190" s="9">
        <f t="shared" si="2"/>
        <v>0</v>
      </c>
      <c r="H190" s="9"/>
    </row>
    <row r="191" spans="2:8" ht="14.25">
      <c r="B191" s="33"/>
      <c r="C191" s="33"/>
      <c r="D191" s="8" t="s">
        <v>184</v>
      </c>
      <c r="E191" s="9">
        <f>+E192+E193+E194+E195</f>
        <v>0</v>
      </c>
      <c r="F191" s="9">
        <f>+F192+F193+F194+F195</f>
        <v>0</v>
      </c>
      <c r="G191" s="9">
        <f t="shared" si="2"/>
        <v>0</v>
      </c>
      <c r="H191" s="9"/>
    </row>
    <row r="192" spans="2:8" ht="14.25">
      <c r="B192" s="33"/>
      <c r="C192" s="33"/>
      <c r="D192" s="8" t="s">
        <v>185</v>
      </c>
      <c r="E192" s="9"/>
      <c r="F192" s="9"/>
      <c r="G192" s="9">
        <f t="shared" si="2"/>
        <v>0</v>
      </c>
      <c r="H192" s="9"/>
    </row>
    <row r="193" spans="2:8" ht="14.25">
      <c r="B193" s="33"/>
      <c r="C193" s="33"/>
      <c r="D193" s="8" t="s">
        <v>186</v>
      </c>
      <c r="E193" s="9"/>
      <c r="F193" s="9"/>
      <c r="G193" s="9">
        <f t="shared" si="2"/>
        <v>0</v>
      </c>
      <c r="H193" s="9"/>
    </row>
    <row r="194" spans="2:8" ht="14.25">
      <c r="B194" s="33"/>
      <c r="C194" s="33"/>
      <c r="D194" s="8" t="s">
        <v>187</v>
      </c>
      <c r="E194" s="9"/>
      <c r="F194" s="9"/>
      <c r="G194" s="9">
        <f t="shared" si="2"/>
        <v>0</v>
      </c>
      <c r="H194" s="9"/>
    </row>
    <row r="195" spans="2:8" ht="14.25">
      <c r="B195" s="33"/>
      <c r="C195" s="33"/>
      <c r="D195" s="8" t="s">
        <v>188</v>
      </c>
      <c r="E195" s="9"/>
      <c r="F195" s="9"/>
      <c r="G195" s="9">
        <f t="shared" si="2"/>
        <v>0</v>
      </c>
      <c r="H195" s="9"/>
    </row>
    <row r="196" spans="2:8" ht="14.25">
      <c r="B196" s="33"/>
      <c r="C196" s="33"/>
      <c r="D196" s="8" t="s">
        <v>189</v>
      </c>
      <c r="E196" s="9">
        <f>+E197+E198</f>
        <v>1788000</v>
      </c>
      <c r="F196" s="9">
        <f>+F197+F198</f>
        <v>1788480</v>
      </c>
      <c r="G196" s="9">
        <f t="shared" si="2"/>
        <v>-480</v>
      </c>
      <c r="H196" s="9"/>
    </row>
    <row r="197" spans="2:8" ht="14.25">
      <c r="B197" s="33"/>
      <c r="C197" s="33"/>
      <c r="D197" s="8" t="s">
        <v>190</v>
      </c>
      <c r="E197" s="9">
        <v>1788000</v>
      </c>
      <c r="F197" s="9">
        <v>1788480</v>
      </c>
      <c r="G197" s="9">
        <f t="shared" si="2"/>
        <v>-480</v>
      </c>
      <c r="H197" s="9"/>
    </row>
    <row r="198" spans="2:8" ht="14.25">
      <c r="B198" s="33"/>
      <c r="C198" s="33"/>
      <c r="D198" s="8" t="s">
        <v>191</v>
      </c>
      <c r="E198" s="9"/>
      <c r="F198" s="9"/>
      <c r="G198" s="9">
        <f t="shared" si="2"/>
        <v>0</v>
      </c>
      <c r="H198" s="9"/>
    </row>
    <row r="199" spans="2:8" ht="14.25">
      <c r="B199" s="33"/>
      <c r="C199" s="34"/>
      <c r="D199" s="10" t="s">
        <v>192</v>
      </c>
      <c r="E199" s="11">
        <f>+E189+E196</f>
        <v>1788000</v>
      </c>
      <c r="F199" s="11">
        <f>+F189+F196</f>
        <v>1788480</v>
      </c>
      <c r="G199" s="11">
        <f t="shared" ref="G199:G216" si="3">E199-F199</f>
        <v>-480</v>
      </c>
      <c r="H199" s="11"/>
    </row>
    <row r="200" spans="2:8" ht="14.25">
      <c r="B200" s="33"/>
      <c r="C200" s="32" t="s">
        <v>51</v>
      </c>
      <c r="D200" s="8" t="s">
        <v>193</v>
      </c>
      <c r="E200" s="9">
        <f>+E201+E202</f>
        <v>0</v>
      </c>
      <c r="F200" s="9">
        <f>+F201+F202</f>
        <v>0</v>
      </c>
      <c r="G200" s="9">
        <f t="shared" si="3"/>
        <v>0</v>
      </c>
      <c r="H200" s="9"/>
    </row>
    <row r="201" spans="2:8" ht="14.25">
      <c r="B201" s="33"/>
      <c r="C201" s="33"/>
      <c r="D201" s="8" t="s">
        <v>194</v>
      </c>
      <c r="E201" s="9"/>
      <c r="F201" s="9"/>
      <c r="G201" s="9">
        <f t="shared" si="3"/>
        <v>0</v>
      </c>
      <c r="H201" s="9"/>
    </row>
    <row r="202" spans="2:8" ht="14.25">
      <c r="B202" s="33"/>
      <c r="C202" s="33"/>
      <c r="D202" s="8" t="s">
        <v>195</v>
      </c>
      <c r="E202" s="9">
        <f>+E203+E204</f>
        <v>0</v>
      </c>
      <c r="F202" s="9">
        <f>+F203+F204</f>
        <v>0</v>
      </c>
      <c r="G202" s="9">
        <f t="shared" si="3"/>
        <v>0</v>
      </c>
      <c r="H202" s="9"/>
    </row>
    <row r="203" spans="2:8" ht="14.25">
      <c r="B203" s="33"/>
      <c r="C203" s="33"/>
      <c r="D203" s="8" t="s">
        <v>196</v>
      </c>
      <c r="E203" s="9"/>
      <c r="F203" s="9"/>
      <c r="G203" s="9">
        <f t="shared" si="3"/>
        <v>0</v>
      </c>
      <c r="H203" s="9"/>
    </row>
    <row r="204" spans="2:8" ht="14.25">
      <c r="B204" s="33"/>
      <c r="C204" s="33"/>
      <c r="D204" s="8" t="s">
        <v>197</v>
      </c>
      <c r="E204" s="9"/>
      <c r="F204" s="9"/>
      <c r="G204" s="9">
        <f t="shared" si="3"/>
        <v>0</v>
      </c>
      <c r="H204" s="9"/>
    </row>
    <row r="205" spans="2:8" ht="14.25">
      <c r="B205" s="33"/>
      <c r="C205" s="33"/>
      <c r="D205" s="16" t="s">
        <v>198</v>
      </c>
      <c r="E205" s="17">
        <f>+E206+E207</f>
        <v>0</v>
      </c>
      <c r="F205" s="17">
        <f>+F206+F207</f>
        <v>0</v>
      </c>
      <c r="G205" s="17">
        <f t="shared" si="3"/>
        <v>0</v>
      </c>
      <c r="H205" s="17"/>
    </row>
    <row r="206" spans="2:8" ht="14.25">
      <c r="B206" s="33"/>
      <c r="C206" s="33"/>
      <c r="D206" s="16" t="s">
        <v>199</v>
      </c>
      <c r="E206" s="17"/>
      <c r="F206" s="17"/>
      <c r="G206" s="17">
        <f t="shared" si="3"/>
        <v>0</v>
      </c>
      <c r="H206" s="17"/>
    </row>
    <row r="207" spans="2:8" ht="14.25">
      <c r="B207" s="33"/>
      <c r="C207" s="33"/>
      <c r="D207" s="18" t="s">
        <v>200</v>
      </c>
      <c r="E207" s="17"/>
      <c r="F207" s="17"/>
      <c r="G207" s="17">
        <f t="shared" si="3"/>
        <v>0</v>
      </c>
      <c r="H207" s="17"/>
    </row>
    <row r="208" spans="2:8" ht="14.25">
      <c r="B208" s="33"/>
      <c r="C208" s="33"/>
      <c r="D208" s="16" t="s">
        <v>201</v>
      </c>
      <c r="E208" s="17">
        <f>+E209</f>
        <v>0</v>
      </c>
      <c r="F208" s="17">
        <f>+F209</f>
        <v>0</v>
      </c>
      <c r="G208" s="17">
        <f t="shared" si="3"/>
        <v>0</v>
      </c>
      <c r="H208" s="17"/>
    </row>
    <row r="209" spans="2:8" ht="14.25">
      <c r="B209" s="33"/>
      <c r="C209" s="33"/>
      <c r="D209" s="16" t="s">
        <v>202</v>
      </c>
      <c r="E209" s="17"/>
      <c r="F209" s="17"/>
      <c r="G209" s="17">
        <f t="shared" si="3"/>
        <v>0</v>
      </c>
      <c r="H209" s="17"/>
    </row>
    <row r="210" spans="2:8" ht="14.25">
      <c r="B210" s="33"/>
      <c r="C210" s="34"/>
      <c r="D210" s="19" t="s">
        <v>203</v>
      </c>
      <c r="E210" s="20">
        <f>+E200+E205+E208</f>
        <v>0</v>
      </c>
      <c r="F210" s="20">
        <f>+F200+F205+F208</f>
        <v>0</v>
      </c>
      <c r="G210" s="20">
        <f t="shared" si="3"/>
        <v>0</v>
      </c>
      <c r="H210" s="20"/>
    </row>
    <row r="211" spans="2:8" ht="14.25">
      <c r="B211" s="34"/>
      <c r="C211" s="15" t="s">
        <v>204</v>
      </c>
      <c r="D211" s="13"/>
      <c r="E211" s="14">
        <f xml:space="preserve"> +E199 - E210</f>
        <v>1788000</v>
      </c>
      <c r="F211" s="14">
        <f xml:space="preserve"> +F199 - F210</f>
        <v>1788480</v>
      </c>
      <c r="G211" s="14">
        <f t="shared" si="3"/>
        <v>-480</v>
      </c>
      <c r="H211" s="14"/>
    </row>
    <row r="212" spans="2:8" ht="14.25">
      <c r="B212" s="21" t="s">
        <v>205</v>
      </c>
      <c r="C212" s="22"/>
      <c r="D212" s="23"/>
      <c r="E212" s="24"/>
      <c r="F212" s="24"/>
      <c r="G212" s="24">
        <f>E212 + E213</f>
        <v>0</v>
      </c>
      <c r="H212" s="24"/>
    </row>
    <row r="213" spans="2:8" ht="14.25">
      <c r="B213" s="25"/>
      <c r="C213" s="26"/>
      <c r="D213" s="27"/>
      <c r="E213" s="28"/>
      <c r="F213" s="28"/>
      <c r="G213" s="28"/>
      <c r="H213" s="28"/>
    </row>
    <row r="214" spans="2:8" ht="14.25">
      <c r="B214" s="15" t="s">
        <v>206</v>
      </c>
      <c r="C214" s="12"/>
      <c r="D214" s="13"/>
      <c r="E214" s="14">
        <f xml:space="preserve"> +E169 +E188 +E211 - (E212 + E213)</f>
        <v>6358000</v>
      </c>
      <c r="F214" s="14">
        <f xml:space="preserve"> +F169 +F188 +F211 - (F212 + F213)</f>
        <v>9003409</v>
      </c>
      <c r="G214" s="14">
        <f t="shared" si="3"/>
        <v>-2645409</v>
      </c>
      <c r="H214" s="14"/>
    </row>
    <row r="215" spans="2:8" ht="14.25">
      <c r="B215" s="15" t="s">
        <v>207</v>
      </c>
      <c r="C215" s="12"/>
      <c r="D215" s="13"/>
      <c r="E215" s="14">
        <v>102342501</v>
      </c>
      <c r="F215" s="14">
        <v>102342501</v>
      </c>
      <c r="G215" s="14">
        <f t="shared" si="3"/>
        <v>0</v>
      </c>
      <c r="H215" s="14"/>
    </row>
    <row r="216" spans="2:8" ht="14.25">
      <c r="B216" s="15" t="s">
        <v>208</v>
      </c>
      <c r="C216" s="12"/>
      <c r="D216" s="13"/>
      <c r="E216" s="14">
        <f xml:space="preserve"> +E214 +E215</f>
        <v>108700501</v>
      </c>
      <c r="F216" s="14">
        <f xml:space="preserve"> +F214 +F215</f>
        <v>111345910</v>
      </c>
      <c r="G216" s="14">
        <f t="shared" si="3"/>
        <v>-2645409</v>
      </c>
      <c r="H216" s="14"/>
    </row>
  </sheetData>
  <mergeCells count="12">
    <mergeCell ref="B170:B188"/>
    <mergeCell ref="C170:C174"/>
    <mergeCell ref="C175:C187"/>
    <mergeCell ref="B189:B211"/>
    <mergeCell ref="C189:C199"/>
    <mergeCell ref="C200:C210"/>
    <mergeCell ref="B2:H2"/>
    <mergeCell ref="B3:H3"/>
    <mergeCell ref="B5:D5"/>
    <mergeCell ref="B6:B169"/>
    <mergeCell ref="C6:C46"/>
    <mergeCell ref="C47:C168"/>
  </mergeCells>
  <phoneticPr fontId="2"/>
  <pageMargins left="0.7" right="0.7" top="0.75" bottom="0.75" header="0.3" footer="0.3"/>
  <pageSetup paperSize="9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16"/>
  <sheetViews>
    <sheetView showGridLines="0" workbookViewId="0"/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29" t="s">
        <v>209</v>
      </c>
      <c r="C2" s="29"/>
      <c r="D2" s="29"/>
      <c r="E2" s="29"/>
      <c r="F2" s="29"/>
      <c r="G2" s="29"/>
      <c r="H2" s="29"/>
    </row>
    <row r="3" spans="2:8" ht="21">
      <c r="B3" s="30" t="s">
        <v>210</v>
      </c>
      <c r="C3" s="30"/>
      <c r="D3" s="30"/>
      <c r="E3" s="30"/>
      <c r="F3" s="30"/>
      <c r="G3" s="30"/>
      <c r="H3" s="30"/>
    </row>
    <row r="4" spans="2:8" ht="15.75">
      <c r="B4" s="4"/>
      <c r="C4" s="4"/>
      <c r="D4" s="4"/>
      <c r="E4" s="4"/>
      <c r="F4" s="2"/>
      <c r="G4" s="2"/>
      <c r="H4" s="4" t="s">
        <v>211</v>
      </c>
    </row>
    <row r="5" spans="2:8" ht="14.25">
      <c r="B5" s="31" t="s">
        <v>4</v>
      </c>
      <c r="C5" s="31"/>
      <c r="D5" s="31"/>
      <c r="E5" s="5" t="s">
        <v>5</v>
      </c>
      <c r="F5" s="5" t="s">
        <v>6</v>
      </c>
      <c r="G5" s="5" t="s">
        <v>7</v>
      </c>
      <c r="H5" s="5" t="s">
        <v>8</v>
      </c>
    </row>
    <row r="6" spans="2:8" ht="14.25">
      <c r="B6" s="32" t="s">
        <v>9</v>
      </c>
      <c r="C6" s="32" t="s">
        <v>10</v>
      </c>
      <c r="D6" s="6" t="s">
        <v>11</v>
      </c>
      <c r="E6" s="7">
        <f>+E7</f>
        <v>0</v>
      </c>
      <c r="F6" s="7">
        <f>+F7</f>
        <v>0</v>
      </c>
      <c r="G6" s="7">
        <f>E6-F6</f>
        <v>0</v>
      </c>
      <c r="H6" s="7"/>
    </row>
    <row r="7" spans="2:8" ht="14.25">
      <c r="B7" s="33"/>
      <c r="C7" s="33"/>
      <c r="D7" s="8" t="s">
        <v>12</v>
      </c>
      <c r="E7" s="9">
        <f>+E8</f>
        <v>0</v>
      </c>
      <c r="F7" s="9">
        <f>+F8</f>
        <v>0</v>
      </c>
      <c r="G7" s="9">
        <f t="shared" ref="G7:G70" si="0">E7-F7</f>
        <v>0</v>
      </c>
      <c r="H7" s="9"/>
    </row>
    <row r="8" spans="2:8" ht="14.25">
      <c r="B8" s="33"/>
      <c r="C8" s="33"/>
      <c r="D8" s="8" t="s">
        <v>13</v>
      </c>
      <c r="E8" s="9"/>
      <c r="F8" s="9"/>
      <c r="G8" s="9">
        <f t="shared" si="0"/>
        <v>0</v>
      </c>
      <c r="H8" s="9"/>
    </row>
    <row r="9" spans="2:8" ht="14.25">
      <c r="B9" s="33"/>
      <c r="C9" s="33"/>
      <c r="D9" s="8" t="s">
        <v>14</v>
      </c>
      <c r="E9" s="9">
        <f>+E10+E17+E19+E22+E26+E28</f>
        <v>707140000</v>
      </c>
      <c r="F9" s="9">
        <f>+F10+F17+F19+F22+F26+F28</f>
        <v>700401028</v>
      </c>
      <c r="G9" s="9">
        <f t="shared" si="0"/>
        <v>6738972</v>
      </c>
      <c r="H9" s="9"/>
    </row>
    <row r="10" spans="2:8" ht="14.25">
      <c r="B10" s="33"/>
      <c r="C10" s="33"/>
      <c r="D10" s="8" t="s">
        <v>15</v>
      </c>
      <c r="E10" s="9">
        <f>+E11+E12+E15+E16</f>
        <v>615000000</v>
      </c>
      <c r="F10" s="9">
        <f>+F11+F12+F15+F16</f>
        <v>617302270</v>
      </c>
      <c r="G10" s="9">
        <f t="shared" si="0"/>
        <v>-2302270</v>
      </c>
      <c r="H10" s="9"/>
    </row>
    <row r="11" spans="2:8" ht="14.25">
      <c r="B11" s="33"/>
      <c r="C11" s="33"/>
      <c r="D11" s="8" t="s">
        <v>16</v>
      </c>
      <c r="E11" s="9">
        <v>615000000</v>
      </c>
      <c r="F11" s="9">
        <v>617302270</v>
      </c>
      <c r="G11" s="9">
        <f t="shared" si="0"/>
        <v>-2302270</v>
      </c>
      <c r="H11" s="9"/>
    </row>
    <row r="12" spans="2:8" ht="14.25">
      <c r="B12" s="33"/>
      <c r="C12" s="33"/>
      <c r="D12" s="8" t="s">
        <v>17</v>
      </c>
      <c r="E12" s="9">
        <f>+E13+E14</f>
        <v>0</v>
      </c>
      <c r="F12" s="9">
        <f>+F13+F14</f>
        <v>0</v>
      </c>
      <c r="G12" s="9">
        <f t="shared" si="0"/>
        <v>0</v>
      </c>
      <c r="H12" s="9"/>
    </row>
    <row r="13" spans="2:8" ht="14.25">
      <c r="B13" s="33"/>
      <c r="C13" s="33"/>
      <c r="D13" s="8" t="s">
        <v>18</v>
      </c>
      <c r="E13" s="9"/>
      <c r="F13" s="9"/>
      <c r="G13" s="9">
        <f t="shared" si="0"/>
        <v>0</v>
      </c>
      <c r="H13" s="9"/>
    </row>
    <row r="14" spans="2:8" ht="14.25">
      <c r="B14" s="33"/>
      <c r="C14" s="33"/>
      <c r="D14" s="8" t="s">
        <v>19</v>
      </c>
      <c r="E14" s="9"/>
      <c r="F14" s="9"/>
      <c r="G14" s="9">
        <f t="shared" si="0"/>
        <v>0</v>
      </c>
      <c r="H14" s="9"/>
    </row>
    <row r="15" spans="2:8" ht="14.25">
      <c r="B15" s="33"/>
      <c r="C15" s="33"/>
      <c r="D15" s="8" t="s">
        <v>20</v>
      </c>
      <c r="E15" s="9"/>
      <c r="F15" s="9"/>
      <c r="G15" s="9">
        <f t="shared" si="0"/>
        <v>0</v>
      </c>
      <c r="H15" s="9"/>
    </row>
    <row r="16" spans="2:8" ht="14.25">
      <c r="B16" s="33"/>
      <c r="C16" s="33"/>
      <c r="D16" s="8" t="s">
        <v>21</v>
      </c>
      <c r="E16" s="9"/>
      <c r="F16" s="9"/>
      <c r="G16" s="9">
        <f t="shared" si="0"/>
        <v>0</v>
      </c>
      <c r="H16" s="9"/>
    </row>
    <row r="17" spans="2:8" ht="14.25">
      <c r="B17" s="33"/>
      <c r="C17" s="33"/>
      <c r="D17" s="8" t="s">
        <v>22</v>
      </c>
      <c r="E17" s="9">
        <f>+E18</f>
        <v>0</v>
      </c>
      <c r="F17" s="9">
        <f>+F18</f>
        <v>0</v>
      </c>
      <c r="G17" s="9">
        <f t="shared" si="0"/>
        <v>0</v>
      </c>
      <c r="H17" s="9"/>
    </row>
    <row r="18" spans="2:8" ht="14.25">
      <c r="B18" s="33"/>
      <c r="C18" s="33"/>
      <c r="D18" s="8" t="s">
        <v>23</v>
      </c>
      <c r="E18" s="9"/>
      <c r="F18" s="9"/>
      <c r="G18" s="9">
        <f t="shared" si="0"/>
        <v>0</v>
      </c>
      <c r="H18" s="9"/>
    </row>
    <row r="19" spans="2:8" ht="14.25">
      <c r="B19" s="33"/>
      <c r="C19" s="33"/>
      <c r="D19" s="8" t="s">
        <v>24</v>
      </c>
      <c r="E19" s="9">
        <f>+E20+E21</f>
        <v>75000000</v>
      </c>
      <c r="F19" s="9">
        <f>+F20+F21</f>
        <v>66675425</v>
      </c>
      <c r="G19" s="9">
        <f t="shared" si="0"/>
        <v>8324575</v>
      </c>
      <c r="H19" s="9"/>
    </row>
    <row r="20" spans="2:8" ht="14.25">
      <c r="B20" s="33"/>
      <c r="C20" s="33"/>
      <c r="D20" s="8" t="s">
        <v>25</v>
      </c>
      <c r="E20" s="9">
        <v>75000000</v>
      </c>
      <c r="F20" s="9">
        <v>66675425</v>
      </c>
      <c r="G20" s="9">
        <f t="shared" si="0"/>
        <v>8324575</v>
      </c>
      <c r="H20" s="9"/>
    </row>
    <row r="21" spans="2:8" ht="14.25">
      <c r="B21" s="33"/>
      <c r="C21" s="33"/>
      <c r="D21" s="8" t="s">
        <v>26</v>
      </c>
      <c r="E21" s="9"/>
      <c r="F21" s="9"/>
      <c r="G21" s="9">
        <f t="shared" si="0"/>
        <v>0</v>
      </c>
      <c r="H21" s="9"/>
    </row>
    <row r="22" spans="2:8" ht="14.25">
      <c r="B22" s="33"/>
      <c r="C22" s="33"/>
      <c r="D22" s="8" t="s">
        <v>27</v>
      </c>
      <c r="E22" s="9">
        <f>+E23</f>
        <v>16200000</v>
      </c>
      <c r="F22" s="9">
        <f>+F23</f>
        <v>15381333</v>
      </c>
      <c r="G22" s="9">
        <f t="shared" si="0"/>
        <v>818667</v>
      </c>
      <c r="H22" s="9"/>
    </row>
    <row r="23" spans="2:8" ht="14.25">
      <c r="B23" s="33"/>
      <c r="C23" s="33"/>
      <c r="D23" s="8" t="s">
        <v>28</v>
      </c>
      <c r="E23" s="9">
        <f>+E24+E25</f>
        <v>16200000</v>
      </c>
      <c r="F23" s="9">
        <f>+F24+F25</f>
        <v>15381333</v>
      </c>
      <c r="G23" s="9">
        <f t="shared" si="0"/>
        <v>818667</v>
      </c>
      <c r="H23" s="9"/>
    </row>
    <row r="24" spans="2:8" ht="14.25">
      <c r="B24" s="33"/>
      <c r="C24" s="33"/>
      <c r="D24" s="8" t="s">
        <v>18</v>
      </c>
      <c r="E24" s="9"/>
      <c r="F24" s="9"/>
      <c r="G24" s="9">
        <f t="shared" si="0"/>
        <v>0</v>
      </c>
      <c r="H24" s="9"/>
    </row>
    <row r="25" spans="2:8" ht="14.25">
      <c r="B25" s="33"/>
      <c r="C25" s="33"/>
      <c r="D25" s="8" t="s">
        <v>29</v>
      </c>
      <c r="E25" s="9">
        <v>16200000</v>
      </c>
      <c r="F25" s="9">
        <v>15381333</v>
      </c>
      <c r="G25" s="9">
        <f t="shared" si="0"/>
        <v>818667</v>
      </c>
      <c r="H25" s="9"/>
    </row>
    <row r="26" spans="2:8" ht="14.25">
      <c r="B26" s="33"/>
      <c r="C26" s="33"/>
      <c r="D26" s="8" t="s">
        <v>30</v>
      </c>
      <c r="E26" s="9">
        <f>+E27</f>
        <v>0</v>
      </c>
      <c r="F26" s="9">
        <f>+F27</f>
        <v>0</v>
      </c>
      <c r="G26" s="9">
        <f t="shared" si="0"/>
        <v>0</v>
      </c>
      <c r="H26" s="9"/>
    </row>
    <row r="27" spans="2:8" ht="14.25">
      <c r="B27" s="33"/>
      <c r="C27" s="33"/>
      <c r="D27" s="8" t="s">
        <v>31</v>
      </c>
      <c r="E27" s="9"/>
      <c r="F27" s="9"/>
      <c r="G27" s="9">
        <f t="shared" si="0"/>
        <v>0</v>
      </c>
      <c r="H27" s="9"/>
    </row>
    <row r="28" spans="2:8" ht="14.25">
      <c r="B28" s="33"/>
      <c r="C28" s="33"/>
      <c r="D28" s="8" t="s">
        <v>32</v>
      </c>
      <c r="E28" s="9">
        <f>+E29</f>
        <v>940000</v>
      </c>
      <c r="F28" s="9">
        <f>+F29</f>
        <v>1042000</v>
      </c>
      <c r="G28" s="9">
        <f t="shared" si="0"/>
        <v>-102000</v>
      </c>
      <c r="H28" s="9"/>
    </row>
    <row r="29" spans="2:8" ht="14.25">
      <c r="B29" s="33"/>
      <c r="C29" s="33"/>
      <c r="D29" s="8" t="s">
        <v>33</v>
      </c>
      <c r="E29" s="9">
        <v>940000</v>
      </c>
      <c r="F29" s="9">
        <v>1042000</v>
      </c>
      <c r="G29" s="9">
        <f t="shared" si="0"/>
        <v>-102000</v>
      </c>
      <c r="H29" s="9"/>
    </row>
    <row r="30" spans="2:8" ht="14.25">
      <c r="B30" s="33"/>
      <c r="C30" s="33"/>
      <c r="D30" s="8" t="s">
        <v>34</v>
      </c>
      <c r="E30" s="9">
        <f>+E31</f>
        <v>60000</v>
      </c>
      <c r="F30" s="9">
        <f>+F31</f>
        <v>50000</v>
      </c>
      <c r="G30" s="9">
        <f t="shared" si="0"/>
        <v>10000</v>
      </c>
      <c r="H30" s="9"/>
    </row>
    <row r="31" spans="2:8" ht="14.25">
      <c r="B31" s="33"/>
      <c r="C31" s="33"/>
      <c r="D31" s="8" t="s">
        <v>35</v>
      </c>
      <c r="E31" s="9">
        <v>60000</v>
      </c>
      <c r="F31" s="9">
        <v>50000</v>
      </c>
      <c r="G31" s="9">
        <f t="shared" si="0"/>
        <v>10000</v>
      </c>
      <c r="H31" s="9"/>
    </row>
    <row r="32" spans="2:8" ht="14.25">
      <c r="B32" s="33"/>
      <c r="C32" s="33"/>
      <c r="D32" s="8" t="s">
        <v>36</v>
      </c>
      <c r="E32" s="9">
        <f>+E33</f>
        <v>77000</v>
      </c>
      <c r="F32" s="9">
        <f>+F33</f>
        <v>77871</v>
      </c>
      <c r="G32" s="9">
        <f t="shared" si="0"/>
        <v>-871</v>
      </c>
      <c r="H32" s="9"/>
    </row>
    <row r="33" spans="2:8" ht="14.25">
      <c r="B33" s="33"/>
      <c r="C33" s="33"/>
      <c r="D33" s="8" t="s">
        <v>37</v>
      </c>
      <c r="E33" s="9">
        <v>77000</v>
      </c>
      <c r="F33" s="9">
        <v>77871</v>
      </c>
      <c r="G33" s="9">
        <f t="shared" si="0"/>
        <v>-871</v>
      </c>
      <c r="H33" s="9"/>
    </row>
    <row r="34" spans="2:8" ht="14.25">
      <c r="B34" s="33"/>
      <c r="C34" s="33"/>
      <c r="D34" s="8" t="s">
        <v>38</v>
      </c>
      <c r="E34" s="9">
        <f>+E35+E36+E37</f>
        <v>9592000</v>
      </c>
      <c r="F34" s="9">
        <f>+F35+F36+F37</f>
        <v>10213696</v>
      </c>
      <c r="G34" s="9">
        <f t="shared" si="0"/>
        <v>-621696</v>
      </c>
      <c r="H34" s="9"/>
    </row>
    <row r="35" spans="2:8" ht="14.25">
      <c r="B35" s="33"/>
      <c r="C35" s="33"/>
      <c r="D35" s="8" t="s">
        <v>39</v>
      </c>
      <c r="E35" s="9">
        <v>66000</v>
      </c>
      <c r="F35" s="9">
        <v>65300</v>
      </c>
      <c r="G35" s="9">
        <f t="shared" si="0"/>
        <v>700</v>
      </c>
      <c r="H35" s="9"/>
    </row>
    <row r="36" spans="2:8" ht="14.25">
      <c r="B36" s="33"/>
      <c r="C36" s="33"/>
      <c r="D36" s="8" t="s">
        <v>40</v>
      </c>
      <c r="E36" s="9">
        <v>6200000</v>
      </c>
      <c r="F36" s="9">
        <v>6636635</v>
      </c>
      <c r="G36" s="9">
        <f t="shared" si="0"/>
        <v>-436635</v>
      </c>
      <c r="H36" s="9"/>
    </row>
    <row r="37" spans="2:8" ht="14.25">
      <c r="B37" s="33"/>
      <c r="C37" s="33"/>
      <c r="D37" s="8" t="s">
        <v>41</v>
      </c>
      <c r="E37" s="9">
        <f>+E38</f>
        <v>3326000</v>
      </c>
      <c r="F37" s="9">
        <f>+F38</f>
        <v>3511761</v>
      </c>
      <c r="G37" s="9">
        <f t="shared" si="0"/>
        <v>-185761</v>
      </c>
      <c r="H37" s="9"/>
    </row>
    <row r="38" spans="2:8" ht="14.25">
      <c r="B38" s="33"/>
      <c r="C38" s="33"/>
      <c r="D38" s="8" t="s">
        <v>42</v>
      </c>
      <c r="E38" s="9">
        <f>+E39+E40+E41+E42+E43+E44+E45</f>
        <v>3326000</v>
      </c>
      <c r="F38" s="9">
        <f>+F39+F40+F41+F42+F43+F44+F45</f>
        <v>3511761</v>
      </c>
      <c r="G38" s="9">
        <f t="shared" si="0"/>
        <v>-185761</v>
      </c>
      <c r="H38" s="9"/>
    </row>
    <row r="39" spans="2:8" ht="14.25">
      <c r="B39" s="33"/>
      <c r="C39" s="33"/>
      <c r="D39" s="8" t="s">
        <v>43</v>
      </c>
      <c r="E39" s="9">
        <v>3000000</v>
      </c>
      <c r="F39" s="9">
        <v>3511761</v>
      </c>
      <c r="G39" s="9">
        <f t="shared" si="0"/>
        <v>-511761</v>
      </c>
      <c r="H39" s="9"/>
    </row>
    <row r="40" spans="2:8" ht="14.25">
      <c r="B40" s="33"/>
      <c r="C40" s="33"/>
      <c r="D40" s="8" t="s">
        <v>44</v>
      </c>
      <c r="E40" s="9"/>
      <c r="F40" s="9"/>
      <c r="G40" s="9">
        <f t="shared" si="0"/>
        <v>0</v>
      </c>
      <c r="H40" s="9"/>
    </row>
    <row r="41" spans="2:8" ht="14.25">
      <c r="B41" s="33"/>
      <c r="C41" s="33"/>
      <c r="D41" s="8" t="s">
        <v>45</v>
      </c>
      <c r="E41" s="9"/>
      <c r="F41" s="9"/>
      <c r="G41" s="9">
        <f t="shared" si="0"/>
        <v>0</v>
      </c>
      <c r="H41" s="9"/>
    </row>
    <row r="42" spans="2:8" ht="14.25">
      <c r="B42" s="33"/>
      <c r="C42" s="33"/>
      <c r="D42" s="8" t="s">
        <v>46</v>
      </c>
      <c r="E42" s="9"/>
      <c r="F42" s="9"/>
      <c r="G42" s="9">
        <f t="shared" si="0"/>
        <v>0</v>
      </c>
      <c r="H42" s="9"/>
    </row>
    <row r="43" spans="2:8" ht="14.25">
      <c r="B43" s="33"/>
      <c r="C43" s="33"/>
      <c r="D43" s="8" t="s">
        <v>47</v>
      </c>
      <c r="E43" s="9">
        <v>326000</v>
      </c>
      <c r="F43" s="9"/>
      <c r="G43" s="9">
        <f t="shared" si="0"/>
        <v>326000</v>
      </c>
      <c r="H43" s="9"/>
    </row>
    <row r="44" spans="2:8" ht="14.25">
      <c r="B44" s="33"/>
      <c r="C44" s="33"/>
      <c r="D44" s="8" t="s">
        <v>48</v>
      </c>
      <c r="E44" s="9"/>
      <c r="F44" s="9"/>
      <c r="G44" s="9">
        <f t="shared" si="0"/>
        <v>0</v>
      </c>
      <c r="H44" s="9"/>
    </row>
    <row r="45" spans="2:8" ht="14.25">
      <c r="B45" s="33"/>
      <c r="C45" s="33"/>
      <c r="D45" s="8" t="s">
        <v>49</v>
      </c>
      <c r="E45" s="9"/>
      <c r="F45" s="9"/>
      <c r="G45" s="9">
        <f t="shared" si="0"/>
        <v>0</v>
      </c>
      <c r="H45" s="9"/>
    </row>
    <row r="46" spans="2:8" ht="14.25">
      <c r="B46" s="33"/>
      <c r="C46" s="34"/>
      <c r="D46" s="10" t="s">
        <v>50</v>
      </c>
      <c r="E46" s="11">
        <f>+E6+E9+E30+E32+E34</f>
        <v>716869000</v>
      </c>
      <c r="F46" s="11">
        <f>+F6+F9+F30+F32+F34</f>
        <v>710742595</v>
      </c>
      <c r="G46" s="11">
        <f t="shared" si="0"/>
        <v>6126405</v>
      </c>
      <c r="H46" s="11"/>
    </row>
    <row r="47" spans="2:8" ht="14.25">
      <c r="B47" s="33"/>
      <c r="C47" s="32" t="s">
        <v>51</v>
      </c>
      <c r="D47" s="8" t="s">
        <v>52</v>
      </c>
      <c r="E47" s="9">
        <f>+E48+E49+E65+E66+E67+E68</f>
        <v>400371000</v>
      </c>
      <c r="F47" s="9">
        <f>+F48+F49+F65+F66+F67+F68</f>
        <v>393149649</v>
      </c>
      <c r="G47" s="9">
        <f t="shared" si="0"/>
        <v>7221351</v>
      </c>
      <c r="H47" s="9"/>
    </row>
    <row r="48" spans="2:8" ht="14.25">
      <c r="B48" s="33"/>
      <c r="C48" s="33"/>
      <c r="D48" s="8" t="s">
        <v>53</v>
      </c>
      <c r="E48" s="9"/>
      <c r="F48" s="9"/>
      <c r="G48" s="9">
        <f t="shared" si="0"/>
        <v>0</v>
      </c>
      <c r="H48" s="9"/>
    </row>
    <row r="49" spans="2:8" ht="14.25">
      <c r="B49" s="33"/>
      <c r="C49" s="33"/>
      <c r="D49" s="8" t="s">
        <v>54</v>
      </c>
      <c r="E49" s="9">
        <f>+E50+E51</f>
        <v>235168000</v>
      </c>
      <c r="F49" s="9">
        <f>+F50+F51</f>
        <v>230883788</v>
      </c>
      <c r="G49" s="9">
        <f t="shared" si="0"/>
        <v>4284212</v>
      </c>
      <c r="H49" s="9"/>
    </row>
    <row r="50" spans="2:8" ht="14.25">
      <c r="B50" s="33"/>
      <c r="C50" s="33"/>
      <c r="D50" s="8" t="s">
        <v>55</v>
      </c>
      <c r="E50" s="9">
        <v>152000000</v>
      </c>
      <c r="F50" s="9">
        <v>149111884</v>
      </c>
      <c r="G50" s="9">
        <f t="shared" si="0"/>
        <v>2888116</v>
      </c>
      <c r="H50" s="9"/>
    </row>
    <row r="51" spans="2:8" ht="14.25">
      <c r="B51" s="33"/>
      <c r="C51" s="33"/>
      <c r="D51" s="8" t="s">
        <v>56</v>
      </c>
      <c r="E51" s="9">
        <f>+E52+E53+E54+E55+E56+E57+E58+E59+E60+E61+E62+E63+E64</f>
        <v>83168000</v>
      </c>
      <c r="F51" s="9">
        <f>+F52+F53+F54+F55+F56+F57+F58+F59+F60+F61+F62+F63+F64</f>
        <v>81771904</v>
      </c>
      <c r="G51" s="9">
        <f t="shared" si="0"/>
        <v>1396096</v>
      </c>
      <c r="H51" s="9"/>
    </row>
    <row r="52" spans="2:8" ht="14.25">
      <c r="B52" s="33"/>
      <c r="C52" s="33"/>
      <c r="D52" s="8" t="s">
        <v>57</v>
      </c>
      <c r="E52" s="9">
        <v>2928000</v>
      </c>
      <c r="F52" s="9">
        <v>2928000</v>
      </c>
      <c r="G52" s="9">
        <f t="shared" si="0"/>
        <v>0</v>
      </c>
      <c r="H52" s="9"/>
    </row>
    <row r="53" spans="2:8" ht="14.25">
      <c r="B53" s="33"/>
      <c r="C53" s="33"/>
      <c r="D53" s="8" t="s">
        <v>58</v>
      </c>
      <c r="E53" s="9">
        <v>22000000</v>
      </c>
      <c r="F53" s="9">
        <v>21932742</v>
      </c>
      <c r="G53" s="9">
        <f t="shared" si="0"/>
        <v>67258</v>
      </c>
      <c r="H53" s="9"/>
    </row>
    <row r="54" spans="2:8" ht="14.25">
      <c r="B54" s="33"/>
      <c r="C54" s="33"/>
      <c r="D54" s="8" t="s">
        <v>59</v>
      </c>
      <c r="E54" s="9">
        <v>4000000</v>
      </c>
      <c r="F54" s="9">
        <v>3524190</v>
      </c>
      <c r="G54" s="9">
        <f t="shared" si="0"/>
        <v>475810</v>
      </c>
      <c r="H54" s="9"/>
    </row>
    <row r="55" spans="2:8" ht="14.25">
      <c r="B55" s="33"/>
      <c r="C55" s="33"/>
      <c r="D55" s="8" t="s">
        <v>60</v>
      </c>
      <c r="E55" s="9">
        <v>7450000</v>
      </c>
      <c r="F55" s="9">
        <v>7305000</v>
      </c>
      <c r="G55" s="9">
        <f t="shared" si="0"/>
        <v>145000</v>
      </c>
      <c r="H55" s="9"/>
    </row>
    <row r="56" spans="2:8" ht="14.25">
      <c r="B56" s="33"/>
      <c r="C56" s="33"/>
      <c r="D56" s="8" t="s">
        <v>61</v>
      </c>
      <c r="E56" s="9"/>
      <c r="F56" s="9"/>
      <c r="G56" s="9">
        <f t="shared" si="0"/>
        <v>0</v>
      </c>
      <c r="H56" s="9"/>
    </row>
    <row r="57" spans="2:8" ht="14.25">
      <c r="B57" s="33"/>
      <c r="C57" s="33"/>
      <c r="D57" s="8" t="s">
        <v>62</v>
      </c>
      <c r="E57" s="9">
        <v>4100000</v>
      </c>
      <c r="F57" s="9">
        <v>4082000</v>
      </c>
      <c r="G57" s="9">
        <f t="shared" si="0"/>
        <v>18000</v>
      </c>
      <c r="H57" s="9"/>
    </row>
    <row r="58" spans="2:8" ht="14.25">
      <c r="B58" s="33"/>
      <c r="C58" s="33"/>
      <c r="D58" s="8" t="s">
        <v>63</v>
      </c>
      <c r="E58" s="9">
        <v>5660000</v>
      </c>
      <c r="F58" s="9">
        <v>5346972</v>
      </c>
      <c r="G58" s="9">
        <f t="shared" si="0"/>
        <v>313028</v>
      </c>
      <c r="H58" s="9"/>
    </row>
    <row r="59" spans="2:8" ht="14.25">
      <c r="B59" s="33"/>
      <c r="C59" s="33"/>
      <c r="D59" s="8" t="s">
        <v>64</v>
      </c>
      <c r="E59" s="9">
        <v>4640000</v>
      </c>
      <c r="F59" s="9">
        <v>4590000</v>
      </c>
      <c r="G59" s="9">
        <f t="shared" si="0"/>
        <v>50000</v>
      </c>
      <c r="H59" s="9"/>
    </row>
    <row r="60" spans="2:8" ht="14.25">
      <c r="B60" s="33"/>
      <c r="C60" s="33"/>
      <c r="D60" s="8" t="s">
        <v>65</v>
      </c>
      <c r="E60" s="9">
        <v>30200000</v>
      </c>
      <c r="F60" s="9">
        <v>30002000</v>
      </c>
      <c r="G60" s="9">
        <f t="shared" si="0"/>
        <v>198000</v>
      </c>
      <c r="H60" s="9"/>
    </row>
    <row r="61" spans="2:8" ht="14.25">
      <c r="B61" s="33"/>
      <c r="C61" s="33"/>
      <c r="D61" s="8" t="s">
        <v>66</v>
      </c>
      <c r="E61" s="9">
        <v>1350000</v>
      </c>
      <c r="F61" s="9">
        <v>1221000</v>
      </c>
      <c r="G61" s="9">
        <f t="shared" si="0"/>
        <v>129000</v>
      </c>
      <c r="H61" s="9"/>
    </row>
    <row r="62" spans="2:8" ht="14.25">
      <c r="B62" s="33"/>
      <c r="C62" s="33"/>
      <c r="D62" s="8" t="s">
        <v>67</v>
      </c>
      <c r="E62" s="9">
        <v>840000</v>
      </c>
      <c r="F62" s="9">
        <v>840000</v>
      </c>
      <c r="G62" s="9">
        <f t="shared" si="0"/>
        <v>0</v>
      </c>
      <c r="H62" s="9"/>
    </row>
    <row r="63" spans="2:8" ht="14.25">
      <c r="B63" s="33"/>
      <c r="C63" s="33"/>
      <c r="D63" s="8" t="s">
        <v>68</v>
      </c>
      <c r="E63" s="9"/>
      <c r="F63" s="9"/>
      <c r="G63" s="9">
        <f t="shared" si="0"/>
        <v>0</v>
      </c>
      <c r="H63" s="9"/>
    </row>
    <row r="64" spans="2:8" ht="14.25">
      <c r="B64" s="33"/>
      <c r="C64" s="33"/>
      <c r="D64" s="8" t="s">
        <v>69</v>
      </c>
      <c r="E64" s="9"/>
      <c r="F64" s="9"/>
      <c r="G64" s="9">
        <f t="shared" si="0"/>
        <v>0</v>
      </c>
      <c r="H64" s="9"/>
    </row>
    <row r="65" spans="2:8" ht="14.25">
      <c r="B65" s="33"/>
      <c r="C65" s="33"/>
      <c r="D65" s="8" t="s">
        <v>70</v>
      </c>
      <c r="E65" s="9">
        <v>67703000</v>
      </c>
      <c r="F65" s="9">
        <v>67702896</v>
      </c>
      <c r="G65" s="9">
        <f t="shared" si="0"/>
        <v>104</v>
      </c>
      <c r="H65" s="9"/>
    </row>
    <row r="66" spans="2:8" ht="14.25">
      <c r="B66" s="33"/>
      <c r="C66" s="33"/>
      <c r="D66" s="8" t="s">
        <v>71</v>
      </c>
      <c r="E66" s="9">
        <v>40000000</v>
      </c>
      <c r="F66" s="9">
        <v>36561200</v>
      </c>
      <c r="G66" s="9">
        <f t="shared" si="0"/>
        <v>3438800</v>
      </c>
      <c r="H66" s="9"/>
    </row>
    <row r="67" spans="2:8" ht="14.25">
      <c r="B67" s="33"/>
      <c r="C67" s="33"/>
      <c r="D67" s="8" t="s">
        <v>72</v>
      </c>
      <c r="E67" s="9">
        <v>6000000</v>
      </c>
      <c r="F67" s="9">
        <v>5807904</v>
      </c>
      <c r="G67" s="9">
        <f t="shared" si="0"/>
        <v>192096</v>
      </c>
      <c r="H67" s="9"/>
    </row>
    <row r="68" spans="2:8" ht="14.25">
      <c r="B68" s="33"/>
      <c r="C68" s="33"/>
      <c r="D68" s="8" t="s">
        <v>73</v>
      </c>
      <c r="E68" s="9">
        <v>51500000</v>
      </c>
      <c r="F68" s="9">
        <v>52193861</v>
      </c>
      <c r="G68" s="9">
        <f t="shared" si="0"/>
        <v>-693861</v>
      </c>
      <c r="H68" s="9"/>
    </row>
    <row r="69" spans="2:8" ht="14.25">
      <c r="B69" s="33"/>
      <c r="C69" s="33"/>
      <c r="D69" s="8" t="s">
        <v>74</v>
      </c>
      <c r="E69" s="9">
        <f>+E70+E74+E76+E78+E80+E82+E85+E88+E90+E92+E94+E96+E98+E100</f>
        <v>135470000</v>
      </c>
      <c r="F69" s="9">
        <f>+F70+F74+F76+F78+F80+F82+F85+F88+F90+F92+F94+F96+F98+F100</f>
        <v>111780267</v>
      </c>
      <c r="G69" s="9">
        <f t="shared" si="0"/>
        <v>23689733</v>
      </c>
      <c r="H69" s="9"/>
    </row>
    <row r="70" spans="2:8" ht="14.25">
      <c r="B70" s="33"/>
      <c r="C70" s="33"/>
      <c r="D70" s="8" t="s">
        <v>75</v>
      </c>
      <c r="E70" s="9">
        <f>+E71+E72+E73</f>
        <v>76710000</v>
      </c>
      <c r="F70" s="9">
        <f>+F71+F72+F73</f>
        <v>59239393</v>
      </c>
      <c r="G70" s="9">
        <f t="shared" si="0"/>
        <v>17470607</v>
      </c>
      <c r="H70" s="9"/>
    </row>
    <row r="71" spans="2:8" ht="14.25">
      <c r="B71" s="33"/>
      <c r="C71" s="33"/>
      <c r="D71" s="8" t="s">
        <v>76</v>
      </c>
      <c r="E71" s="9">
        <v>76710000</v>
      </c>
      <c r="F71" s="9">
        <v>7374</v>
      </c>
      <c r="G71" s="9">
        <f t="shared" ref="G71:G134" si="1">E71-F71</f>
        <v>76702626</v>
      </c>
      <c r="H71" s="9"/>
    </row>
    <row r="72" spans="2:8" ht="14.25">
      <c r="B72" s="33"/>
      <c r="C72" s="33"/>
      <c r="D72" s="8" t="s">
        <v>26</v>
      </c>
      <c r="E72" s="9"/>
      <c r="F72" s="9"/>
      <c r="G72" s="9">
        <f t="shared" si="1"/>
        <v>0</v>
      </c>
      <c r="H72" s="9"/>
    </row>
    <row r="73" spans="2:8" ht="14.25">
      <c r="B73" s="33"/>
      <c r="C73" s="33"/>
      <c r="D73" s="8" t="s">
        <v>77</v>
      </c>
      <c r="E73" s="9"/>
      <c r="F73" s="9">
        <v>59232019</v>
      </c>
      <c r="G73" s="9">
        <f t="shared" si="1"/>
        <v>-59232019</v>
      </c>
      <c r="H73" s="9"/>
    </row>
    <row r="74" spans="2:8" ht="14.25">
      <c r="B74" s="33"/>
      <c r="C74" s="33"/>
      <c r="D74" s="8" t="s">
        <v>78</v>
      </c>
      <c r="E74" s="9">
        <f>+E75</f>
        <v>6000000</v>
      </c>
      <c r="F74" s="9">
        <f>+F75</f>
        <v>5569118</v>
      </c>
      <c r="G74" s="9">
        <f t="shared" si="1"/>
        <v>430882</v>
      </c>
      <c r="H74" s="9"/>
    </row>
    <row r="75" spans="2:8" ht="14.25">
      <c r="B75" s="33"/>
      <c r="C75" s="33"/>
      <c r="D75" s="8" t="s">
        <v>79</v>
      </c>
      <c r="E75" s="9">
        <v>6000000</v>
      </c>
      <c r="F75" s="9">
        <v>5569118</v>
      </c>
      <c r="G75" s="9">
        <f t="shared" si="1"/>
        <v>430882</v>
      </c>
      <c r="H75" s="9"/>
    </row>
    <row r="76" spans="2:8" ht="14.25">
      <c r="B76" s="33"/>
      <c r="C76" s="33"/>
      <c r="D76" s="8" t="s">
        <v>80</v>
      </c>
      <c r="E76" s="9">
        <f>+E77</f>
        <v>3000000</v>
      </c>
      <c r="F76" s="9">
        <f>+F77</f>
        <v>2453620</v>
      </c>
      <c r="G76" s="9">
        <f t="shared" si="1"/>
        <v>546380</v>
      </c>
      <c r="H76" s="9"/>
    </row>
    <row r="77" spans="2:8" ht="14.25">
      <c r="B77" s="33"/>
      <c r="C77" s="33"/>
      <c r="D77" s="8" t="s">
        <v>81</v>
      </c>
      <c r="E77" s="9">
        <v>3000000</v>
      </c>
      <c r="F77" s="9">
        <v>2453620</v>
      </c>
      <c r="G77" s="9">
        <f t="shared" si="1"/>
        <v>546380</v>
      </c>
      <c r="H77" s="9"/>
    </row>
    <row r="78" spans="2:8" ht="14.25">
      <c r="B78" s="33"/>
      <c r="C78" s="33"/>
      <c r="D78" s="8" t="s">
        <v>82</v>
      </c>
      <c r="E78" s="9">
        <f>+E79</f>
        <v>1000000</v>
      </c>
      <c r="F78" s="9">
        <f>+F79</f>
        <v>723586</v>
      </c>
      <c r="G78" s="9">
        <f t="shared" si="1"/>
        <v>276414</v>
      </c>
      <c r="H78" s="9"/>
    </row>
    <row r="79" spans="2:8" ht="14.25">
      <c r="B79" s="33"/>
      <c r="C79" s="33"/>
      <c r="D79" s="8" t="s">
        <v>83</v>
      </c>
      <c r="E79" s="9">
        <v>1000000</v>
      </c>
      <c r="F79" s="9">
        <v>723586</v>
      </c>
      <c r="G79" s="9">
        <f t="shared" si="1"/>
        <v>276414</v>
      </c>
      <c r="H79" s="9"/>
    </row>
    <row r="80" spans="2:8" ht="14.25">
      <c r="B80" s="33"/>
      <c r="C80" s="33"/>
      <c r="D80" s="8" t="s">
        <v>84</v>
      </c>
      <c r="E80" s="9">
        <f>+E81</f>
        <v>2700000</v>
      </c>
      <c r="F80" s="9">
        <f>+F81</f>
        <v>1950766</v>
      </c>
      <c r="G80" s="9">
        <f t="shared" si="1"/>
        <v>749234</v>
      </c>
      <c r="H80" s="9"/>
    </row>
    <row r="81" spans="2:8" ht="14.25">
      <c r="B81" s="33"/>
      <c r="C81" s="33"/>
      <c r="D81" s="8" t="s">
        <v>85</v>
      </c>
      <c r="E81" s="9">
        <v>2700000</v>
      </c>
      <c r="F81" s="9">
        <v>1950766</v>
      </c>
      <c r="G81" s="9">
        <f t="shared" si="1"/>
        <v>749234</v>
      </c>
      <c r="H81" s="9"/>
    </row>
    <row r="82" spans="2:8" ht="14.25">
      <c r="B82" s="33"/>
      <c r="C82" s="33"/>
      <c r="D82" s="8" t="s">
        <v>86</v>
      </c>
      <c r="E82" s="9">
        <f>+E83+E84</f>
        <v>500000</v>
      </c>
      <c r="F82" s="9">
        <f>+F83+F84</f>
        <v>409768</v>
      </c>
      <c r="G82" s="9">
        <f t="shared" si="1"/>
        <v>90232</v>
      </c>
      <c r="H82" s="9"/>
    </row>
    <row r="83" spans="2:8" ht="14.25">
      <c r="B83" s="33"/>
      <c r="C83" s="33"/>
      <c r="D83" s="8" t="s">
        <v>26</v>
      </c>
      <c r="E83" s="9"/>
      <c r="F83" s="9"/>
      <c r="G83" s="9">
        <f t="shared" si="1"/>
        <v>0</v>
      </c>
      <c r="H83" s="9"/>
    </row>
    <row r="84" spans="2:8" ht="14.25">
      <c r="B84" s="33"/>
      <c r="C84" s="33"/>
      <c r="D84" s="8" t="s">
        <v>87</v>
      </c>
      <c r="E84" s="9">
        <v>500000</v>
      </c>
      <c r="F84" s="9">
        <v>409768</v>
      </c>
      <c r="G84" s="9">
        <f t="shared" si="1"/>
        <v>90232</v>
      </c>
      <c r="H84" s="9"/>
    </row>
    <row r="85" spans="2:8" ht="14.25">
      <c r="B85" s="33"/>
      <c r="C85" s="33"/>
      <c r="D85" s="8" t="s">
        <v>88</v>
      </c>
      <c r="E85" s="9">
        <f>+E86+E87</f>
        <v>18600000</v>
      </c>
      <c r="F85" s="9">
        <f>+F86+F87</f>
        <v>17915242</v>
      </c>
      <c r="G85" s="9">
        <f t="shared" si="1"/>
        <v>684758</v>
      </c>
      <c r="H85" s="9"/>
    </row>
    <row r="86" spans="2:8" ht="14.25">
      <c r="B86" s="33"/>
      <c r="C86" s="33"/>
      <c r="D86" s="8" t="s">
        <v>26</v>
      </c>
      <c r="E86" s="9"/>
      <c r="F86" s="9"/>
      <c r="G86" s="9">
        <f t="shared" si="1"/>
        <v>0</v>
      </c>
      <c r="H86" s="9"/>
    </row>
    <row r="87" spans="2:8" ht="14.25">
      <c r="B87" s="33"/>
      <c r="C87" s="33"/>
      <c r="D87" s="8" t="s">
        <v>89</v>
      </c>
      <c r="E87" s="9">
        <v>18600000</v>
      </c>
      <c r="F87" s="9">
        <v>17915242</v>
      </c>
      <c r="G87" s="9">
        <f t="shared" si="1"/>
        <v>684758</v>
      </c>
      <c r="H87" s="9"/>
    </row>
    <row r="88" spans="2:8" ht="14.25">
      <c r="B88" s="33"/>
      <c r="C88" s="33"/>
      <c r="D88" s="8" t="s">
        <v>90</v>
      </c>
      <c r="E88" s="9">
        <f>+E89</f>
        <v>100000</v>
      </c>
      <c r="F88" s="9">
        <f>+F89</f>
        <v>33104</v>
      </c>
      <c r="G88" s="9">
        <f t="shared" si="1"/>
        <v>66896</v>
      </c>
      <c r="H88" s="9"/>
    </row>
    <row r="89" spans="2:8" ht="14.25">
      <c r="B89" s="33"/>
      <c r="C89" s="33"/>
      <c r="D89" s="8" t="s">
        <v>91</v>
      </c>
      <c r="E89" s="9">
        <v>100000</v>
      </c>
      <c r="F89" s="9">
        <v>33104</v>
      </c>
      <c r="G89" s="9">
        <f t="shared" si="1"/>
        <v>66896</v>
      </c>
      <c r="H89" s="9"/>
    </row>
    <row r="90" spans="2:8" ht="14.25">
      <c r="B90" s="33"/>
      <c r="C90" s="33"/>
      <c r="D90" s="8" t="s">
        <v>92</v>
      </c>
      <c r="E90" s="9">
        <f>+E91</f>
        <v>11000000</v>
      </c>
      <c r="F90" s="9">
        <f>+F91</f>
        <v>9969598</v>
      </c>
      <c r="G90" s="9">
        <f t="shared" si="1"/>
        <v>1030402</v>
      </c>
      <c r="H90" s="9"/>
    </row>
    <row r="91" spans="2:8" ht="14.25">
      <c r="B91" s="33"/>
      <c r="C91" s="33"/>
      <c r="D91" s="8" t="s">
        <v>93</v>
      </c>
      <c r="E91" s="9">
        <v>11000000</v>
      </c>
      <c r="F91" s="9">
        <v>9969598</v>
      </c>
      <c r="G91" s="9">
        <f t="shared" si="1"/>
        <v>1030402</v>
      </c>
      <c r="H91" s="9"/>
    </row>
    <row r="92" spans="2:8" ht="14.25">
      <c r="B92" s="33"/>
      <c r="C92" s="33"/>
      <c r="D92" s="8" t="s">
        <v>94</v>
      </c>
      <c r="E92" s="9">
        <f>+E93</f>
        <v>360000</v>
      </c>
      <c r="F92" s="9">
        <f>+F93</f>
        <v>300382</v>
      </c>
      <c r="G92" s="9">
        <f t="shared" si="1"/>
        <v>59618</v>
      </c>
      <c r="H92" s="9"/>
    </row>
    <row r="93" spans="2:8" ht="14.25">
      <c r="B93" s="33"/>
      <c r="C93" s="33"/>
      <c r="D93" s="8" t="s">
        <v>95</v>
      </c>
      <c r="E93" s="9">
        <v>360000</v>
      </c>
      <c r="F93" s="9">
        <v>300382</v>
      </c>
      <c r="G93" s="9">
        <f t="shared" si="1"/>
        <v>59618</v>
      </c>
      <c r="H93" s="9"/>
    </row>
    <row r="94" spans="2:8" ht="14.25">
      <c r="B94" s="33"/>
      <c r="C94" s="33"/>
      <c r="D94" s="8" t="s">
        <v>96</v>
      </c>
      <c r="E94" s="9">
        <f>+E95</f>
        <v>6000000</v>
      </c>
      <c r="F94" s="9">
        <f>+F95</f>
        <v>5207711</v>
      </c>
      <c r="G94" s="9">
        <f t="shared" si="1"/>
        <v>792289</v>
      </c>
      <c r="H94" s="9"/>
    </row>
    <row r="95" spans="2:8" ht="14.25">
      <c r="B95" s="33"/>
      <c r="C95" s="33"/>
      <c r="D95" s="8" t="s">
        <v>97</v>
      </c>
      <c r="E95" s="9">
        <v>6000000</v>
      </c>
      <c r="F95" s="9">
        <v>5207711</v>
      </c>
      <c r="G95" s="9">
        <f t="shared" si="1"/>
        <v>792289</v>
      </c>
      <c r="H95" s="9"/>
    </row>
    <row r="96" spans="2:8" ht="14.25">
      <c r="B96" s="33"/>
      <c r="C96" s="33"/>
      <c r="D96" s="8" t="s">
        <v>98</v>
      </c>
      <c r="E96" s="9">
        <f>+E97</f>
        <v>3000000</v>
      </c>
      <c r="F96" s="9">
        <f>+F97</f>
        <v>2461567</v>
      </c>
      <c r="G96" s="9">
        <f t="shared" si="1"/>
        <v>538433</v>
      </c>
      <c r="H96" s="9"/>
    </row>
    <row r="97" spans="2:8" ht="14.25">
      <c r="B97" s="33"/>
      <c r="C97" s="33"/>
      <c r="D97" s="8" t="s">
        <v>99</v>
      </c>
      <c r="E97" s="9">
        <v>3000000</v>
      </c>
      <c r="F97" s="9">
        <v>2461567</v>
      </c>
      <c r="G97" s="9">
        <f t="shared" si="1"/>
        <v>538433</v>
      </c>
      <c r="H97" s="9"/>
    </row>
    <row r="98" spans="2:8" ht="14.25">
      <c r="B98" s="33"/>
      <c r="C98" s="33"/>
      <c r="D98" s="8" t="s">
        <v>100</v>
      </c>
      <c r="E98" s="9">
        <f>+E99</f>
        <v>2700000</v>
      </c>
      <c r="F98" s="9">
        <f>+F99</f>
        <v>2318544</v>
      </c>
      <c r="G98" s="9">
        <f t="shared" si="1"/>
        <v>381456</v>
      </c>
      <c r="H98" s="9"/>
    </row>
    <row r="99" spans="2:8" ht="14.25">
      <c r="B99" s="33"/>
      <c r="C99" s="33"/>
      <c r="D99" s="8" t="s">
        <v>101</v>
      </c>
      <c r="E99" s="9">
        <v>2700000</v>
      </c>
      <c r="F99" s="9">
        <v>2318544</v>
      </c>
      <c r="G99" s="9">
        <f t="shared" si="1"/>
        <v>381456</v>
      </c>
      <c r="H99" s="9"/>
    </row>
    <row r="100" spans="2:8" ht="14.25">
      <c r="B100" s="33"/>
      <c r="C100" s="33"/>
      <c r="D100" s="8" t="s">
        <v>102</v>
      </c>
      <c r="E100" s="9">
        <f>+E101+E102+E103+E104+E105+E106</f>
        <v>3800000</v>
      </c>
      <c r="F100" s="9">
        <f>+F101+F102+F103+F104+F105+F106</f>
        <v>3227868</v>
      </c>
      <c r="G100" s="9">
        <f t="shared" si="1"/>
        <v>572132</v>
      </c>
      <c r="H100" s="9"/>
    </row>
    <row r="101" spans="2:8" ht="14.25">
      <c r="B101" s="33"/>
      <c r="C101" s="33"/>
      <c r="D101" s="8" t="s">
        <v>103</v>
      </c>
      <c r="E101" s="9">
        <v>3800000</v>
      </c>
      <c r="F101" s="9">
        <v>3227868</v>
      </c>
      <c r="G101" s="9">
        <f t="shared" si="1"/>
        <v>572132</v>
      </c>
      <c r="H101" s="9"/>
    </row>
    <row r="102" spans="2:8" ht="14.25">
      <c r="B102" s="33"/>
      <c r="C102" s="33"/>
      <c r="D102" s="8" t="s">
        <v>104</v>
      </c>
      <c r="E102" s="9"/>
      <c r="F102" s="9"/>
      <c r="G102" s="9">
        <f t="shared" si="1"/>
        <v>0</v>
      </c>
      <c r="H102" s="9"/>
    </row>
    <row r="103" spans="2:8" ht="14.25">
      <c r="B103" s="33"/>
      <c r="C103" s="33"/>
      <c r="D103" s="8" t="s">
        <v>105</v>
      </c>
      <c r="E103" s="9"/>
      <c r="F103" s="9"/>
      <c r="G103" s="9">
        <f t="shared" si="1"/>
        <v>0</v>
      </c>
      <c r="H103" s="9"/>
    </row>
    <row r="104" spans="2:8" ht="14.25">
      <c r="B104" s="33"/>
      <c r="C104" s="33"/>
      <c r="D104" s="8" t="s">
        <v>106</v>
      </c>
      <c r="E104" s="9"/>
      <c r="F104" s="9"/>
      <c r="G104" s="9">
        <f t="shared" si="1"/>
        <v>0</v>
      </c>
      <c r="H104" s="9"/>
    </row>
    <row r="105" spans="2:8" ht="14.25">
      <c r="B105" s="33"/>
      <c r="C105" s="33"/>
      <c r="D105" s="8" t="s">
        <v>107</v>
      </c>
      <c r="E105" s="9"/>
      <c r="F105" s="9"/>
      <c r="G105" s="9">
        <f t="shared" si="1"/>
        <v>0</v>
      </c>
      <c r="H105" s="9"/>
    </row>
    <row r="106" spans="2:8" ht="14.25">
      <c r="B106" s="33"/>
      <c r="C106" s="33"/>
      <c r="D106" s="8" t="s">
        <v>108</v>
      </c>
      <c r="E106" s="9"/>
      <c r="F106" s="9"/>
      <c r="G106" s="9">
        <f t="shared" si="1"/>
        <v>0</v>
      </c>
      <c r="H106" s="9"/>
    </row>
    <row r="107" spans="2:8" ht="14.25">
      <c r="B107" s="33"/>
      <c r="C107" s="33"/>
      <c r="D107" s="8" t="s">
        <v>109</v>
      </c>
      <c r="E107" s="9">
        <f>+E108+E110+E112+E114+E116+E118+E120+E122+E124+E126+E128+E130+E132+E134+E136+E138+E140+E142+E144+E146+E148+E150</f>
        <v>119699000</v>
      </c>
      <c r="F107" s="9">
        <f>+F108+F110+F112+F114+F116+F118+F120+F122+F124+F126+F128+F130+F132+F134+F136+F138+F140+F142+F144+F146+F148+F150</f>
        <v>105664897</v>
      </c>
      <c r="G107" s="9">
        <f t="shared" si="1"/>
        <v>14034103</v>
      </c>
      <c r="H107" s="9"/>
    </row>
    <row r="108" spans="2:8" ht="14.25">
      <c r="B108" s="33"/>
      <c r="C108" s="33"/>
      <c r="D108" s="8" t="s">
        <v>110</v>
      </c>
      <c r="E108" s="9">
        <f>+E109</f>
        <v>2430000</v>
      </c>
      <c r="F108" s="9">
        <f>+F109</f>
        <v>1962002</v>
      </c>
      <c r="G108" s="9">
        <f t="shared" si="1"/>
        <v>467998</v>
      </c>
      <c r="H108" s="9"/>
    </row>
    <row r="109" spans="2:8" ht="14.25">
      <c r="B109" s="33"/>
      <c r="C109" s="33"/>
      <c r="D109" s="8" t="s">
        <v>111</v>
      </c>
      <c r="E109" s="9">
        <v>2430000</v>
      </c>
      <c r="F109" s="9">
        <v>1962002</v>
      </c>
      <c r="G109" s="9">
        <f t="shared" si="1"/>
        <v>467998</v>
      </c>
      <c r="H109" s="9"/>
    </row>
    <row r="110" spans="2:8" ht="14.25">
      <c r="B110" s="33"/>
      <c r="C110" s="33"/>
      <c r="D110" s="8" t="s">
        <v>112</v>
      </c>
      <c r="E110" s="9">
        <f>+E111</f>
        <v>210000</v>
      </c>
      <c r="F110" s="9">
        <f>+F111</f>
        <v>204154</v>
      </c>
      <c r="G110" s="9">
        <f t="shared" si="1"/>
        <v>5846</v>
      </c>
      <c r="H110" s="9"/>
    </row>
    <row r="111" spans="2:8" ht="14.25">
      <c r="B111" s="33"/>
      <c r="C111" s="33"/>
      <c r="D111" s="8" t="s">
        <v>113</v>
      </c>
      <c r="E111" s="9">
        <v>210000</v>
      </c>
      <c r="F111" s="9">
        <v>204154</v>
      </c>
      <c r="G111" s="9">
        <f t="shared" si="1"/>
        <v>5846</v>
      </c>
      <c r="H111" s="9"/>
    </row>
    <row r="112" spans="2:8" ht="14.25">
      <c r="B112" s="33"/>
      <c r="C112" s="33"/>
      <c r="D112" s="8" t="s">
        <v>114</v>
      </c>
      <c r="E112" s="9">
        <f>+E113</f>
        <v>1300000</v>
      </c>
      <c r="F112" s="9">
        <f>+F113</f>
        <v>911140</v>
      </c>
      <c r="G112" s="9">
        <f t="shared" si="1"/>
        <v>388860</v>
      </c>
      <c r="H112" s="9"/>
    </row>
    <row r="113" spans="2:8" ht="14.25">
      <c r="B113" s="33"/>
      <c r="C113" s="33"/>
      <c r="D113" s="8" t="s">
        <v>115</v>
      </c>
      <c r="E113" s="9">
        <v>1300000</v>
      </c>
      <c r="F113" s="9">
        <v>911140</v>
      </c>
      <c r="G113" s="9">
        <f t="shared" si="1"/>
        <v>388860</v>
      </c>
      <c r="H113" s="9"/>
    </row>
    <row r="114" spans="2:8" ht="14.25">
      <c r="B114" s="33"/>
      <c r="C114" s="33"/>
      <c r="D114" s="8" t="s">
        <v>116</v>
      </c>
      <c r="E114" s="9">
        <f>+E115</f>
        <v>2000000</v>
      </c>
      <c r="F114" s="9">
        <f>+F115</f>
        <v>1773588</v>
      </c>
      <c r="G114" s="9">
        <f t="shared" si="1"/>
        <v>226412</v>
      </c>
      <c r="H114" s="9"/>
    </row>
    <row r="115" spans="2:8" ht="14.25">
      <c r="B115" s="33"/>
      <c r="C115" s="33"/>
      <c r="D115" s="8" t="s">
        <v>117</v>
      </c>
      <c r="E115" s="9">
        <v>2000000</v>
      </c>
      <c r="F115" s="9">
        <v>1773588</v>
      </c>
      <c r="G115" s="9">
        <f t="shared" si="1"/>
        <v>226412</v>
      </c>
      <c r="H115" s="9"/>
    </row>
    <row r="116" spans="2:8" ht="14.25">
      <c r="B116" s="33"/>
      <c r="C116" s="33"/>
      <c r="D116" s="8" t="s">
        <v>118</v>
      </c>
      <c r="E116" s="9">
        <f>+E117</f>
        <v>4000000</v>
      </c>
      <c r="F116" s="9">
        <f>+F117</f>
        <v>2974787</v>
      </c>
      <c r="G116" s="9">
        <f t="shared" si="1"/>
        <v>1025213</v>
      </c>
      <c r="H116" s="9"/>
    </row>
    <row r="117" spans="2:8" ht="14.25">
      <c r="B117" s="33"/>
      <c r="C117" s="33"/>
      <c r="D117" s="8" t="s">
        <v>119</v>
      </c>
      <c r="E117" s="9">
        <v>4000000</v>
      </c>
      <c r="F117" s="9">
        <v>2974787</v>
      </c>
      <c r="G117" s="9">
        <f t="shared" si="1"/>
        <v>1025213</v>
      </c>
      <c r="H117" s="9"/>
    </row>
    <row r="118" spans="2:8" ht="14.25">
      <c r="B118" s="33"/>
      <c r="C118" s="33"/>
      <c r="D118" s="8" t="s">
        <v>120</v>
      </c>
      <c r="E118" s="9">
        <f>+E119</f>
        <v>100000</v>
      </c>
      <c r="F118" s="9">
        <f>+F119</f>
        <v>75924</v>
      </c>
      <c r="G118" s="9">
        <f t="shared" si="1"/>
        <v>24076</v>
      </c>
      <c r="H118" s="9"/>
    </row>
    <row r="119" spans="2:8" ht="14.25">
      <c r="B119" s="33"/>
      <c r="C119" s="33"/>
      <c r="D119" s="8" t="s">
        <v>121</v>
      </c>
      <c r="E119" s="9">
        <v>100000</v>
      </c>
      <c r="F119" s="9">
        <v>75924</v>
      </c>
      <c r="G119" s="9">
        <f t="shared" si="1"/>
        <v>24076</v>
      </c>
      <c r="H119" s="9"/>
    </row>
    <row r="120" spans="2:8" ht="14.25">
      <c r="B120" s="33"/>
      <c r="C120" s="33"/>
      <c r="D120" s="8" t="s">
        <v>88</v>
      </c>
      <c r="E120" s="9">
        <f>+E121</f>
        <v>0</v>
      </c>
      <c r="F120" s="9">
        <f>+F121</f>
        <v>0</v>
      </c>
      <c r="G120" s="9">
        <f t="shared" si="1"/>
        <v>0</v>
      </c>
      <c r="H120" s="9"/>
    </row>
    <row r="121" spans="2:8" ht="14.25">
      <c r="B121" s="33"/>
      <c r="C121" s="33"/>
      <c r="D121" s="8" t="s">
        <v>89</v>
      </c>
      <c r="E121" s="9"/>
      <c r="F121" s="9"/>
      <c r="G121" s="9">
        <f t="shared" si="1"/>
        <v>0</v>
      </c>
      <c r="H121" s="9"/>
    </row>
    <row r="122" spans="2:8" ht="14.25">
      <c r="B122" s="33"/>
      <c r="C122" s="33"/>
      <c r="D122" s="8" t="s">
        <v>90</v>
      </c>
      <c r="E122" s="9">
        <f>+E123</f>
        <v>0</v>
      </c>
      <c r="F122" s="9">
        <f>+F123</f>
        <v>0</v>
      </c>
      <c r="G122" s="9">
        <f t="shared" si="1"/>
        <v>0</v>
      </c>
      <c r="H122" s="9"/>
    </row>
    <row r="123" spans="2:8" ht="14.25">
      <c r="B123" s="33"/>
      <c r="C123" s="33"/>
      <c r="D123" s="8" t="s">
        <v>91</v>
      </c>
      <c r="E123" s="9"/>
      <c r="F123" s="9"/>
      <c r="G123" s="9">
        <f t="shared" si="1"/>
        <v>0</v>
      </c>
      <c r="H123" s="9"/>
    </row>
    <row r="124" spans="2:8" ht="14.25">
      <c r="B124" s="33"/>
      <c r="C124" s="33"/>
      <c r="D124" s="8" t="s">
        <v>122</v>
      </c>
      <c r="E124" s="9">
        <f>+E125</f>
        <v>52000000</v>
      </c>
      <c r="F124" s="9">
        <f>+F125</f>
        <v>45552542</v>
      </c>
      <c r="G124" s="9">
        <f t="shared" si="1"/>
        <v>6447458</v>
      </c>
      <c r="H124" s="9"/>
    </row>
    <row r="125" spans="2:8" ht="14.25">
      <c r="B125" s="33"/>
      <c r="C125" s="33"/>
      <c r="D125" s="8" t="s">
        <v>123</v>
      </c>
      <c r="E125" s="9">
        <v>52000000</v>
      </c>
      <c r="F125" s="9">
        <v>45552542</v>
      </c>
      <c r="G125" s="9">
        <f t="shared" si="1"/>
        <v>6447458</v>
      </c>
      <c r="H125" s="9"/>
    </row>
    <row r="126" spans="2:8" ht="14.25">
      <c r="B126" s="33"/>
      <c r="C126" s="33"/>
      <c r="D126" s="8" t="s">
        <v>124</v>
      </c>
      <c r="E126" s="9">
        <f>+E127</f>
        <v>1050000</v>
      </c>
      <c r="F126" s="9">
        <f>+F127</f>
        <v>996041</v>
      </c>
      <c r="G126" s="9">
        <f t="shared" si="1"/>
        <v>53959</v>
      </c>
      <c r="H126" s="9"/>
    </row>
    <row r="127" spans="2:8" ht="14.25">
      <c r="B127" s="33"/>
      <c r="C127" s="33"/>
      <c r="D127" s="8" t="s">
        <v>125</v>
      </c>
      <c r="E127" s="9">
        <v>1050000</v>
      </c>
      <c r="F127" s="9">
        <v>996041</v>
      </c>
      <c r="G127" s="9">
        <f t="shared" si="1"/>
        <v>53959</v>
      </c>
      <c r="H127" s="9"/>
    </row>
    <row r="128" spans="2:8" ht="14.25">
      <c r="B128" s="33"/>
      <c r="C128" s="33"/>
      <c r="D128" s="8" t="s">
        <v>126</v>
      </c>
      <c r="E128" s="9">
        <f>+E129</f>
        <v>100000</v>
      </c>
      <c r="F128" s="9">
        <f>+F129</f>
        <v>76675</v>
      </c>
      <c r="G128" s="9">
        <f t="shared" si="1"/>
        <v>23325</v>
      </c>
      <c r="H128" s="9"/>
    </row>
    <row r="129" spans="2:8" ht="14.25">
      <c r="B129" s="33"/>
      <c r="C129" s="33"/>
      <c r="D129" s="8" t="s">
        <v>127</v>
      </c>
      <c r="E129" s="9">
        <v>100000</v>
      </c>
      <c r="F129" s="9">
        <v>76675</v>
      </c>
      <c r="G129" s="9">
        <f t="shared" si="1"/>
        <v>23325</v>
      </c>
      <c r="H129" s="9"/>
    </row>
    <row r="130" spans="2:8" ht="14.25">
      <c r="B130" s="33"/>
      <c r="C130" s="33"/>
      <c r="D130" s="8" t="s">
        <v>128</v>
      </c>
      <c r="E130" s="9">
        <f>+E131</f>
        <v>0</v>
      </c>
      <c r="F130" s="9">
        <f>+F131</f>
        <v>0</v>
      </c>
      <c r="G130" s="9">
        <f t="shared" si="1"/>
        <v>0</v>
      </c>
      <c r="H130" s="9"/>
    </row>
    <row r="131" spans="2:8" ht="14.25">
      <c r="B131" s="33"/>
      <c r="C131" s="33"/>
      <c r="D131" s="8" t="s">
        <v>129</v>
      </c>
      <c r="E131" s="9"/>
      <c r="F131" s="9"/>
      <c r="G131" s="9">
        <f t="shared" si="1"/>
        <v>0</v>
      </c>
      <c r="H131" s="9"/>
    </row>
    <row r="132" spans="2:8" ht="14.25">
      <c r="B132" s="33"/>
      <c r="C132" s="33"/>
      <c r="D132" s="8" t="s">
        <v>130</v>
      </c>
      <c r="E132" s="9">
        <f>+E133</f>
        <v>40000000</v>
      </c>
      <c r="F132" s="9">
        <f>+F133</f>
        <v>36030547</v>
      </c>
      <c r="G132" s="9">
        <f t="shared" si="1"/>
        <v>3969453</v>
      </c>
      <c r="H132" s="9"/>
    </row>
    <row r="133" spans="2:8" ht="14.25">
      <c r="B133" s="33"/>
      <c r="C133" s="33"/>
      <c r="D133" s="8" t="s">
        <v>131</v>
      </c>
      <c r="E133" s="9">
        <v>40000000</v>
      </c>
      <c r="F133" s="9">
        <v>36030547</v>
      </c>
      <c r="G133" s="9">
        <f t="shared" si="1"/>
        <v>3969453</v>
      </c>
      <c r="H133" s="9"/>
    </row>
    <row r="134" spans="2:8" ht="14.25">
      <c r="B134" s="33"/>
      <c r="C134" s="33"/>
      <c r="D134" s="8" t="s">
        <v>132</v>
      </c>
      <c r="E134" s="9">
        <f>+E135</f>
        <v>200000</v>
      </c>
      <c r="F134" s="9">
        <f>+F135</f>
        <v>115066</v>
      </c>
      <c r="G134" s="9">
        <f t="shared" si="1"/>
        <v>84934</v>
      </c>
      <c r="H134" s="9"/>
    </row>
    <row r="135" spans="2:8" ht="14.25">
      <c r="B135" s="33"/>
      <c r="C135" s="33"/>
      <c r="D135" s="8" t="s">
        <v>133</v>
      </c>
      <c r="E135" s="9">
        <v>200000</v>
      </c>
      <c r="F135" s="9">
        <v>115066</v>
      </c>
      <c r="G135" s="9">
        <f t="shared" ref="G135:G198" si="2">E135-F135</f>
        <v>84934</v>
      </c>
      <c r="H135" s="9"/>
    </row>
    <row r="136" spans="2:8" ht="14.25">
      <c r="B136" s="33"/>
      <c r="C136" s="33"/>
      <c r="D136" s="8" t="s">
        <v>94</v>
      </c>
      <c r="E136" s="9">
        <f>+E137</f>
        <v>1500000</v>
      </c>
      <c r="F136" s="9">
        <f>+F137</f>
        <v>1228830</v>
      </c>
      <c r="G136" s="9">
        <f t="shared" si="2"/>
        <v>271170</v>
      </c>
      <c r="H136" s="9"/>
    </row>
    <row r="137" spans="2:8" ht="14.25">
      <c r="B137" s="33"/>
      <c r="C137" s="33"/>
      <c r="D137" s="8" t="s">
        <v>95</v>
      </c>
      <c r="E137" s="9">
        <v>1500000</v>
      </c>
      <c r="F137" s="9">
        <v>1228830</v>
      </c>
      <c r="G137" s="9">
        <f t="shared" si="2"/>
        <v>271170</v>
      </c>
      <c r="H137" s="9"/>
    </row>
    <row r="138" spans="2:8" ht="14.25">
      <c r="B138" s="33"/>
      <c r="C138" s="33"/>
      <c r="D138" s="8" t="s">
        <v>96</v>
      </c>
      <c r="E138" s="9">
        <f>+E139</f>
        <v>2500000</v>
      </c>
      <c r="F138" s="9">
        <f>+F139</f>
        <v>1783058</v>
      </c>
      <c r="G138" s="9">
        <f t="shared" si="2"/>
        <v>716942</v>
      </c>
      <c r="H138" s="9"/>
    </row>
    <row r="139" spans="2:8" ht="14.25">
      <c r="B139" s="33"/>
      <c r="C139" s="33"/>
      <c r="D139" s="8" t="s">
        <v>97</v>
      </c>
      <c r="E139" s="9">
        <v>2500000</v>
      </c>
      <c r="F139" s="9">
        <v>1783058</v>
      </c>
      <c r="G139" s="9">
        <f t="shared" si="2"/>
        <v>716942</v>
      </c>
      <c r="H139" s="9"/>
    </row>
    <row r="140" spans="2:8" ht="14.25">
      <c r="B140" s="33"/>
      <c r="C140" s="33"/>
      <c r="D140" s="8" t="s">
        <v>134</v>
      </c>
      <c r="E140" s="9">
        <f>+E141</f>
        <v>8109000</v>
      </c>
      <c r="F140" s="9">
        <f>+F141</f>
        <v>8108900</v>
      </c>
      <c r="G140" s="9">
        <f t="shared" si="2"/>
        <v>100</v>
      </c>
      <c r="H140" s="9"/>
    </row>
    <row r="141" spans="2:8" ht="14.25">
      <c r="B141" s="33"/>
      <c r="C141" s="33"/>
      <c r="D141" s="8" t="s">
        <v>135</v>
      </c>
      <c r="E141" s="9">
        <v>8109000</v>
      </c>
      <c r="F141" s="9">
        <v>8108900</v>
      </c>
      <c r="G141" s="9">
        <f t="shared" si="2"/>
        <v>100</v>
      </c>
      <c r="H141" s="9"/>
    </row>
    <row r="142" spans="2:8" ht="14.25">
      <c r="B142" s="33"/>
      <c r="C142" s="33"/>
      <c r="D142" s="8" t="s">
        <v>136</v>
      </c>
      <c r="E142" s="9">
        <f>+E143</f>
        <v>200000</v>
      </c>
      <c r="F142" s="9">
        <f>+F143</f>
        <v>158600</v>
      </c>
      <c r="G142" s="9">
        <f t="shared" si="2"/>
        <v>41400</v>
      </c>
      <c r="H142" s="9"/>
    </row>
    <row r="143" spans="2:8" ht="14.25">
      <c r="B143" s="33"/>
      <c r="C143" s="33"/>
      <c r="D143" s="8" t="s">
        <v>137</v>
      </c>
      <c r="E143" s="9">
        <v>200000</v>
      </c>
      <c r="F143" s="9">
        <v>158600</v>
      </c>
      <c r="G143" s="9">
        <f t="shared" si="2"/>
        <v>41400</v>
      </c>
      <c r="H143" s="9"/>
    </row>
    <row r="144" spans="2:8" ht="14.25">
      <c r="B144" s="33"/>
      <c r="C144" s="33"/>
      <c r="D144" s="8" t="s">
        <v>138</v>
      </c>
      <c r="E144" s="9">
        <f>+E145</f>
        <v>3200000</v>
      </c>
      <c r="F144" s="9">
        <f>+F145</f>
        <v>3019111</v>
      </c>
      <c r="G144" s="9">
        <f t="shared" si="2"/>
        <v>180889</v>
      </c>
      <c r="H144" s="9"/>
    </row>
    <row r="145" spans="2:8" ht="14.25">
      <c r="B145" s="33"/>
      <c r="C145" s="33"/>
      <c r="D145" s="8" t="s">
        <v>139</v>
      </c>
      <c r="E145" s="9">
        <v>3200000</v>
      </c>
      <c r="F145" s="9">
        <v>3019111</v>
      </c>
      <c r="G145" s="9">
        <f t="shared" si="2"/>
        <v>180889</v>
      </c>
      <c r="H145" s="9"/>
    </row>
    <row r="146" spans="2:8" ht="14.25">
      <c r="B146" s="33"/>
      <c r="C146" s="33"/>
      <c r="D146" s="8" t="s">
        <v>140</v>
      </c>
      <c r="E146" s="9">
        <f>+E147</f>
        <v>300000</v>
      </c>
      <c r="F146" s="9">
        <f>+F147</f>
        <v>284248</v>
      </c>
      <c r="G146" s="9">
        <f t="shared" si="2"/>
        <v>15752</v>
      </c>
      <c r="H146" s="9"/>
    </row>
    <row r="147" spans="2:8" ht="14.25">
      <c r="B147" s="33"/>
      <c r="C147" s="33"/>
      <c r="D147" s="8" t="s">
        <v>141</v>
      </c>
      <c r="E147" s="9">
        <v>300000</v>
      </c>
      <c r="F147" s="9">
        <v>284248</v>
      </c>
      <c r="G147" s="9">
        <f t="shared" si="2"/>
        <v>15752</v>
      </c>
      <c r="H147" s="9"/>
    </row>
    <row r="148" spans="2:8" ht="14.25">
      <c r="B148" s="33"/>
      <c r="C148" s="33"/>
      <c r="D148" s="8" t="s">
        <v>142</v>
      </c>
      <c r="E148" s="9">
        <f>+E149</f>
        <v>300000</v>
      </c>
      <c r="F148" s="9">
        <f>+F149</f>
        <v>240500</v>
      </c>
      <c r="G148" s="9">
        <f t="shared" si="2"/>
        <v>59500</v>
      </c>
      <c r="H148" s="9"/>
    </row>
    <row r="149" spans="2:8" ht="14.25">
      <c r="B149" s="33"/>
      <c r="C149" s="33"/>
      <c r="D149" s="8" t="s">
        <v>143</v>
      </c>
      <c r="E149" s="9">
        <v>300000</v>
      </c>
      <c r="F149" s="9">
        <v>240500</v>
      </c>
      <c r="G149" s="9">
        <f t="shared" si="2"/>
        <v>59500</v>
      </c>
      <c r="H149" s="9"/>
    </row>
    <row r="150" spans="2:8" ht="14.25">
      <c r="B150" s="33"/>
      <c r="C150" s="33"/>
      <c r="D150" s="8" t="s">
        <v>102</v>
      </c>
      <c r="E150" s="9">
        <f>+E151</f>
        <v>200000</v>
      </c>
      <c r="F150" s="9">
        <f>+F151</f>
        <v>169184</v>
      </c>
      <c r="G150" s="9">
        <f t="shared" si="2"/>
        <v>30816</v>
      </c>
      <c r="H150" s="9"/>
    </row>
    <row r="151" spans="2:8" ht="14.25">
      <c r="B151" s="33"/>
      <c r="C151" s="33"/>
      <c r="D151" s="8" t="s">
        <v>103</v>
      </c>
      <c r="E151" s="9">
        <v>200000</v>
      </c>
      <c r="F151" s="9">
        <v>169184</v>
      </c>
      <c r="G151" s="9">
        <f t="shared" si="2"/>
        <v>30816</v>
      </c>
      <c r="H151" s="9"/>
    </row>
    <row r="152" spans="2:8" ht="14.25">
      <c r="B152" s="33"/>
      <c r="C152" s="33"/>
      <c r="D152" s="8" t="s">
        <v>144</v>
      </c>
      <c r="E152" s="9">
        <f>+E153</f>
        <v>0</v>
      </c>
      <c r="F152" s="9">
        <f>+F153</f>
        <v>0</v>
      </c>
      <c r="G152" s="9">
        <f t="shared" si="2"/>
        <v>0</v>
      </c>
      <c r="H152" s="9"/>
    </row>
    <row r="153" spans="2:8" ht="14.25">
      <c r="B153" s="33"/>
      <c r="C153" s="33"/>
      <c r="D153" s="8" t="s">
        <v>145</v>
      </c>
      <c r="E153" s="9">
        <f>+E154</f>
        <v>0</v>
      </c>
      <c r="F153" s="9">
        <f>+F154</f>
        <v>0</v>
      </c>
      <c r="G153" s="9">
        <f t="shared" si="2"/>
        <v>0</v>
      </c>
      <c r="H153" s="9"/>
    </row>
    <row r="154" spans="2:8" ht="14.25">
      <c r="B154" s="33"/>
      <c r="C154" s="33"/>
      <c r="D154" s="8" t="s">
        <v>146</v>
      </c>
      <c r="E154" s="9">
        <f>+E155+E156+E157+E158+E159+E160+E161+E162</f>
        <v>0</v>
      </c>
      <c r="F154" s="9">
        <f>+F155+F156+F157+F158+F159+F160+F161+F162</f>
        <v>0</v>
      </c>
      <c r="G154" s="9">
        <f t="shared" si="2"/>
        <v>0</v>
      </c>
      <c r="H154" s="9"/>
    </row>
    <row r="155" spans="2:8" ht="14.25">
      <c r="B155" s="33"/>
      <c r="C155" s="33"/>
      <c r="D155" s="8" t="s">
        <v>147</v>
      </c>
      <c r="E155" s="9"/>
      <c r="F155" s="9"/>
      <c r="G155" s="9">
        <f t="shared" si="2"/>
        <v>0</v>
      </c>
      <c r="H155" s="9"/>
    </row>
    <row r="156" spans="2:8" ht="14.25">
      <c r="B156" s="33"/>
      <c r="C156" s="33"/>
      <c r="D156" s="8" t="s">
        <v>148</v>
      </c>
      <c r="E156" s="9"/>
      <c r="F156" s="9"/>
      <c r="G156" s="9">
        <f t="shared" si="2"/>
        <v>0</v>
      </c>
      <c r="H156" s="9"/>
    </row>
    <row r="157" spans="2:8" ht="14.25">
      <c r="B157" s="33"/>
      <c r="C157" s="33"/>
      <c r="D157" s="8" t="s">
        <v>149</v>
      </c>
      <c r="E157" s="9"/>
      <c r="F157" s="9"/>
      <c r="G157" s="9">
        <f t="shared" si="2"/>
        <v>0</v>
      </c>
      <c r="H157" s="9"/>
    </row>
    <row r="158" spans="2:8" ht="14.25">
      <c r="B158" s="33"/>
      <c r="C158" s="33"/>
      <c r="D158" s="8" t="s">
        <v>150</v>
      </c>
      <c r="E158" s="9"/>
      <c r="F158" s="9"/>
      <c r="G158" s="9">
        <f t="shared" si="2"/>
        <v>0</v>
      </c>
      <c r="H158" s="9"/>
    </row>
    <row r="159" spans="2:8" ht="14.25">
      <c r="B159" s="33"/>
      <c r="C159" s="33"/>
      <c r="D159" s="8" t="s">
        <v>151</v>
      </c>
      <c r="E159" s="9"/>
      <c r="F159" s="9"/>
      <c r="G159" s="9">
        <f t="shared" si="2"/>
        <v>0</v>
      </c>
      <c r="H159" s="9"/>
    </row>
    <row r="160" spans="2:8" ht="14.25">
      <c r="B160" s="33"/>
      <c r="C160" s="33"/>
      <c r="D160" s="8" t="s">
        <v>152</v>
      </c>
      <c r="E160" s="9"/>
      <c r="F160" s="9"/>
      <c r="G160" s="9">
        <f t="shared" si="2"/>
        <v>0</v>
      </c>
      <c r="H160" s="9"/>
    </row>
    <row r="161" spans="2:8" ht="14.25">
      <c r="B161" s="33"/>
      <c r="C161" s="33"/>
      <c r="D161" s="8" t="s">
        <v>153</v>
      </c>
      <c r="E161" s="9"/>
      <c r="F161" s="9"/>
      <c r="G161" s="9">
        <f t="shared" si="2"/>
        <v>0</v>
      </c>
      <c r="H161" s="9"/>
    </row>
    <row r="162" spans="2:8" ht="14.25">
      <c r="B162" s="33"/>
      <c r="C162" s="33"/>
      <c r="D162" s="8" t="s">
        <v>154</v>
      </c>
      <c r="E162" s="9"/>
      <c r="F162" s="9"/>
      <c r="G162" s="9">
        <f t="shared" si="2"/>
        <v>0</v>
      </c>
      <c r="H162" s="9"/>
    </row>
    <row r="163" spans="2:8" ht="14.25">
      <c r="B163" s="33"/>
      <c r="C163" s="33"/>
      <c r="D163" s="8" t="s">
        <v>155</v>
      </c>
      <c r="E163" s="9">
        <f>+E164</f>
        <v>0</v>
      </c>
      <c r="F163" s="9">
        <f>+F164</f>
        <v>0</v>
      </c>
      <c r="G163" s="9">
        <f t="shared" si="2"/>
        <v>0</v>
      </c>
      <c r="H163" s="9"/>
    </row>
    <row r="164" spans="2:8" ht="14.25">
      <c r="B164" s="33"/>
      <c r="C164" s="33"/>
      <c r="D164" s="8" t="s">
        <v>156</v>
      </c>
      <c r="E164" s="9"/>
      <c r="F164" s="9"/>
      <c r="G164" s="9">
        <f t="shared" si="2"/>
        <v>0</v>
      </c>
      <c r="H164" s="9"/>
    </row>
    <row r="165" spans="2:8" ht="14.25">
      <c r="B165" s="33"/>
      <c r="C165" s="33"/>
      <c r="D165" s="8" t="s">
        <v>157</v>
      </c>
      <c r="E165" s="9">
        <f>+E166+E167</f>
        <v>7000000</v>
      </c>
      <c r="F165" s="9">
        <f>+F166+F167</f>
        <v>6803915</v>
      </c>
      <c r="G165" s="9">
        <f t="shared" si="2"/>
        <v>196085</v>
      </c>
      <c r="H165" s="9"/>
    </row>
    <row r="166" spans="2:8" ht="14.25">
      <c r="B166" s="33"/>
      <c r="C166" s="33"/>
      <c r="D166" s="8" t="s">
        <v>158</v>
      </c>
      <c r="E166" s="9">
        <v>7000000</v>
      </c>
      <c r="F166" s="9">
        <v>6653915</v>
      </c>
      <c r="G166" s="9">
        <f t="shared" si="2"/>
        <v>346085</v>
      </c>
      <c r="H166" s="9"/>
    </row>
    <row r="167" spans="2:8" ht="14.25">
      <c r="B167" s="33"/>
      <c r="C167" s="33"/>
      <c r="D167" s="8" t="s">
        <v>102</v>
      </c>
      <c r="E167" s="9"/>
      <c r="F167" s="9">
        <v>150000</v>
      </c>
      <c r="G167" s="9">
        <f t="shared" si="2"/>
        <v>-150000</v>
      </c>
      <c r="H167" s="9"/>
    </row>
    <row r="168" spans="2:8" ht="14.25">
      <c r="B168" s="33"/>
      <c r="C168" s="34"/>
      <c r="D168" s="10" t="s">
        <v>159</v>
      </c>
      <c r="E168" s="11">
        <f>+E47+E69+E107+E152+E163+E165</f>
        <v>662540000</v>
      </c>
      <c r="F168" s="11">
        <f>+F47+F69+F107+F152+F163+F165</f>
        <v>617398728</v>
      </c>
      <c r="G168" s="11">
        <f t="shared" si="2"/>
        <v>45141272</v>
      </c>
      <c r="H168" s="11"/>
    </row>
    <row r="169" spans="2:8" ht="14.25">
      <c r="B169" s="34"/>
      <c r="C169" s="12" t="s">
        <v>160</v>
      </c>
      <c r="D169" s="13"/>
      <c r="E169" s="14">
        <f xml:space="preserve"> +E46 - E168</f>
        <v>54329000</v>
      </c>
      <c r="F169" s="14">
        <f xml:space="preserve"> +F46 - F168</f>
        <v>93343867</v>
      </c>
      <c r="G169" s="14">
        <f t="shared" si="2"/>
        <v>-39014867</v>
      </c>
      <c r="H169" s="14"/>
    </row>
    <row r="170" spans="2:8" ht="14.25">
      <c r="B170" s="32" t="s">
        <v>161</v>
      </c>
      <c r="C170" s="32" t="s">
        <v>10</v>
      </c>
      <c r="D170" s="8" t="s">
        <v>162</v>
      </c>
      <c r="E170" s="9"/>
      <c r="F170" s="9"/>
      <c r="G170" s="9">
        <f t="shared" si="2"/>
        <v>0</v>
      </c>
      <c r="H170" s="9"/>
    </row>
    <row r="171" spans="2:8" ht="14.25">
      <c r="B171" s="33"/>
      <c r="C171" s="33"/>
      <c r="D171" s="8" t="s">
        <v>163</v>
      </c>
      <c r="E171" s="9"/>
      <c r="F171" s="9"/>
      <c r="G171" s="9">
        <f t="shared" si="2"/>
        <v>0</v>
      </c>
      <c r="H171" s="9"/>
    </row>
    <row r="172" spans="2:8" ht="14.25">
      <c r="B172" s="33"/>
      <c r="C172" s="33"/>
      <c r="D172" s="8" t="s">
        <v>164</v>
      </c>
      <c r="E172" s="9"/>
      <c r="F172" s="9"/>
      <c r="G172" s="9">
        <f t="shared" si="2"/>
        <v>0</v>
      </c>
      <c r="H172" s="9"/>
    </row>
    <row r="173" spans="2:8" ht="14.25">
      <c r="B173" s="33"/>
      <c r="C173" s="33"/>
      <c r="D173" s="8" t="s">
        <v>165</v>
      </c>
      <c r="E173" s="9"/>
      <c r="F173" s="9"/>
      <c r="G173" s="9">
        <f t="shared" si="2"/>
        <v>0</v>
      </c>
      <c r="H173" s="9"/>
    </row>
    <row r="174" spans="2:8" ht="14.25">
      <c r="B174" s="33"/>
      <c r="C174" s="34"/>
      <c r="D174" s="10" t="s">
        <v>166</v>
      </c>
      <c r="E174" s="11">
        <f>+E170+E171+E172+E173</f>
        <v>0</v>
      </c>
      <c r="F174" s="11">
        <f>+F170+F171+F172+F173</f>
        <v>0</v>
      </c>
      <c r="G174" s="11">
        <f t="shared" si="2"/>
        <v>0</v>
      </c>
      <c r="H174" s="11"/>
    </row>
    <row r="175" spans="2:8" ht="14.25">
      <c r="B175" s="33"/>
      <c r="C175" s="32" t="s">
        <v>51</v>
      </c>
      <c r="D175" s="8" t="s">
        <v>167</v>
      </c>
      <c r="E175" s="9">
        <f>+E176</f>
        <v>0</v>
      </c>
      <c r="F175" s="9">
        <f>+F176</f>
        <v>0</v>
      </c>
      <c r="G175" s="9">
        <f t="shared" si="2"/>
        <v>0</v>
      </c>
      <c r="H175" s="9"/>
    </row>
    <row r="176" spans="2:8" ht="14.25">
      <c r="B176" s="33"/>
      <c r="C176" s="33"/>
      <c r="D176" s="8" t="s">
        <v>168</v>
      </c>
      <c r="E176" s="9"/>
      <c r="F176" s="9"/>
      <c r="G176" s="9">
        <f t="shared" si="2"/>
        <v>0</v>
      </c>
      <c r="H176" s="9"/>
    </row>
    <row r="177" spans="2:8" ht="14.25">
      <c r="B177" s="33"/>
      <c r="C177" s="33"/>
      <c r="D177" s="8" t="s">
        <v>169</v>
      </c>
      <c r="E177" s="9">
        <f>+E178+E179+E180+E181+E182+E183+E184</f>
        <v>5000000</v>
      </c>
      <c r="F177" s="9">
        <f>+F178+F179+F180+F181+F182+F183+F184</f>
        <v>4856208</v>
      </c>
      <c r="G177" s="9">
        <f t="shared" si="2"/>
        <v>143792</v>
      </c>
      <c r="H177" s="9"/>
    </row>
    <row r="178" spans="2:8" ht="14.25">
      <c r="B178" s="33"/>
      <c r="C178" s="33"/>
      <c r="D178" s="8" t="s">
        <v>170</v>
      </c>
      <c r="E178" s="9"/>
      <c r="F178" s="9"/>
      <c r="G178" s="9">
        <f t="shared" si="2"/>
        <v>0</v>
      </c>
      <c r="H178" s="9"/>
    </row>
    <row r="179" spans="2:8" ht="14.25">
      <c r="B179" s="33"/>
      <c r="C179" s="33"/>
      <c r="D179" s="8" t="s">
        <v>171</v>
      </c>
      <c r="E179" s="9"/>
      <c r="F179" s="9"/>
      <c r="G179" s="9">
        <f t="shared" si="2"/>
        <v>0</v>
      </c>
      <c r="H179" s="9"/>
    </row>
    <row r="180" spans="2:8" ht="14.25">
      <c r="B180" s="33"/>
      <c r="C180" s="33"/>
      <c r="D180" s="8" t="s">
        <v>172</v>
      </c>
      <c r="E180" s="9"/>
      <c r="F180" s="9"/>
      <c r="G180" s="9">
        <f t="shared" si="2"/>
        <v>0</v>
      </c>
      <c r="H180" s="9"/>
    </row>
    <row r="181" spans="2:8" ht="14.25">
      <c r="B181" s="33"/>
      <c r="C181" s="33"/>
      <c r="D181" s="8" t="s">
        <v>173</v>
      </c>
      <c r="E181" s="9">
        <v>5000000</v>
      </c>
      <c r="F181" s="9">
        <v>4856208</v>
      </c>
      <c r="G181" s="9">
        <f t="shared" si="2"/>
        <v>143792</v>
      </c>
      <c r="H181" s="9"/>
    </row>
    <row r="182" spans="2:8" ht="14.25">
      <c r="B182" s="33"/>
      <c r="C182" s="33"/>
      <c r="D182" s="8" t="s">
        <v>174</v>
      </c>
      <c r="E182" s="9"/>
      <c r="F182" s="9"/>
      <c r="G182" s="9">
        <f t="shared" si="2"/>
        <v>0</v>
      </c>
      <c r="H182" s="9"/>
    </row>
    <row r="183" spans="2:8" ht="14.25">
      <c r="B183" s="33"/>
      <c r="C183" s="33"/>
      <c r="D183" s="8" t="s">
        <v>175</v>
      </c>
      <c r="E183" s="9"/>
      <c r="F183" s="9"/>
      <c r="G183" s="9">
        <f t="shared" si="2"/>
        <v>0</v>
      </c>
      <c r="H183" s="9"/>
    </row>
    <row r="184" spans="2:8" ht="14.25">
      <c r="B184" s="33"/>
      <c r="C184" s="33"/>
      <c r="D184" s="8" t="s">
        <v>176</v>
      </c>
      <c r="E184" s="9"/>
      <c r="F184" s="9"/>
      <c r="G184" s="9">
        <f t="shared" si="2"/>
        <v>0</v>
      </c>
      <c r="H184" s="9"/>
    </row>
    <row r="185" spans="2:8" ht="14.25">
      <c r="B185" s="33"/>
      <c r="C185" s="33"/>
      <c r="D185" s="8" t="s">
        <v>177</v>
      </c>
      <c r="E185" s="9">
        <f>+E186</f>
        <v>1466000</v>
      </c>
      <c r="F185" s="9">
        <f>+F186</f>
        <v>1465668</v>
      </c>
      <c r="G185" s="9">
        <f t="shared" si="2"/>
        <v>332</v>
      </c>
      <c r="H185" s="9"/>
    </row>
    <row r="186" spans="2:8" ht="14.25">
      <c r="B186" s="33"/>
      <c r="C186" s="33"/>
      <c r="D186" s="8" t="s">
        <v>178</v>
      </c>
      <c r="E186" s="9">
        <v>1466000</v>
      </c>
      <c r="F186" s="9">
        <v>1465668</v>
      </c>
      <c r="G186" s="9">
        <f t="shared" si="2"/>
        <v>332</v>
      </c>
      <c r="H186" s="9"/>
    </row>
    <row r="187" spans="2:8" ht="14.25">
      <c r="B187" s="33"/>
      <c r="C187" s="34"/>
      <c r="D187" s="10" t="s">
        <v>179</v>
      </c>
      <c r="E187" s="11">
        <f>+E175+E177+E185</f>
        <v>6466000</v>
      </c>
      <c r="F187" s="11">
        <f>+F175+F177+F185</f>
        <v>6321876</v>
      </c>
      <c r="G187" s="11">
        <f t="shared" si="2"/>
        <v>144124</v>
      </c>
      <c r="H187" s="11"/>
    </row>
    <row r="188" spans="2:8" ht="14.25">
      <c r="B188" s="34"/>
      <c r="C188" s="15" t="s">
        <v>180</v>
      </c>
      <c r="D188" s="13"/>
      <c r="E188" s="14">
        <f xml:space="preserve"> +E174 - E187</f>
        <v>-6466000</v>
      </c>
      <c r="F188" s="14">
        <f xml:space="preserve"> +F174 - F187</f>
        <v>-6321876</v>
      </c>
      <c r="G188" s="14">
        <f t="shared" si="2"/>
        <v>-144124</v>
      </c>
      <c r="H188" s="14"/>
    </row>
    <row r="189" spans="2:8" ht="14.25">
      <c r="B189" s="32" t="s">
        <v>181</v>
      </c>
      <c r="C189" s="32" t="s">
        <v>10</v>
      </c>
      <c r="D189" s="8" t="s">
        <v>182</v>
      </c>
      <c r="E189" s="9">
        <f>+E190+E191</f>
        <v>326000</v>
      </c>
      <c r="F189" s="9">
        <f>+F190+F191</f>
        <v>0</v>
      </c>
      <c r="G189" s="9">
        <f t="shared" si="2"/>
        <v>326000</v>
      </c>
      <c r="H189" s="9"/>
    </row>
    <row r="190" spans="2:8" ht="14.25">
      <c r="B190" s="33"/>
      <c r="C190" s="33"/>
      <c r="D190" s="8" t="s">
        <v>183</v>
      </c>
      <c r="E190" s="9">
        <v>326000</v>
      </c>
      <c r="F190" s="9"/>
      <c r="G190" s="9">
        <f t="shared" si="2"/>
        <v>326000</v>
      </c>
      <c r="H190" s="9"/>
    </row>
    <row r="191" spans="2:8" ht="14.25">
      <c r="B191" s="33"/>
      <c r="C191" s="33"/>
      <c r="D191" s="8" t="s">
        <v>184</v>
      </c>
      <c r="E191" s="9">
        <f>+E192+E193+E194+E195</f>
        <v>0</v>
      </c>
      <c r="F191" s="9">
        <f>+F192+F193+F194+F195</f>
        <v>0</v>
      </c>
      <c r="G191" s="9">
        <f t="shared" si="2"/>
        <v>0</v>
      </c>
      <c r="H191" s="9"/>
    </row>
    <row r="192" spans="2:8" ht="14.25">
      <c r="B192" s="33"/>
      <c r="C192" s="33"/>
      <c r="D192" s="8" t="s">
        <v>185</v>
      </c>
      <c r="E192" s="9"/>
      <c r="F192" s="9"/>
      <c r="G192" s="9">
        <f t="shared" si="2"/>
        <v>0</v>
      </c>
      <c r="H192" s="9"/>
    </row>
    <row r="193" spans="2:8" ht="14.25">
      <c r="B193" s="33"/>
      <c r="C193" s="33"/>
      <c r="D193" s="8" t="s">
        <v>186</v>
      </c>
      <c r="E193" s="9"/>
      <c r="F193" s="9"/>
      <c r="G193" s="9">
        <f t="shared" si="2"/>
        <v>0</v>
      </c>
      <c r="H193" s="9"/>
    </row>
    <row r="194" spans="2:8" ht="14.25">
      <c r="B194" s="33"/>
      <c r="C194" s="33"/>
      <c r="D194" s="8" t="s">
        <v>187</v>
      </c>
      <c r="E194" s="9"/>
      <c r="F194" s="9"/>
      <c r="G194" s="9">
        <f t="shared" si="2"/>
        <v>0</v>
      </c>
      <c r="H194" s="9"/>
    </row>
    <row r="195" spans="2:8" ht="14.25">
      <c r="B195" s="33"/>
      <c r="C195" s="33"/>
      <c r="D195" s="8" t="s">
        <v>188</v>
      </c>
      <c r="E195" s="9"/>
      <c r="F195" s="9"/>
      <c r="G195" s="9">
        <f t="shared" si="2"/>
        <v>0</v>
      </c>
      <c r="H195" s="9"/>
    </row>
    <row r="196" spans="2:8" ht="14.25">
      <c r="B196" s="33"/>
      <c r="C196" s="33"/>
      <c r="D196" s="8" t="s">
        <v>189</v>
      </c>
      <c r="E196" s="9">
        <f>+E197+E198</f>
        <v>0</v>
      </c>
      <c r="F196" s="9">
        <f>+F197+F198</f>
        <v>0</v>
      </c>
      <c r="G196" s="9">
        <f t="shared" si="2"/>
        <v>0</v>
      </c>
      <c r="H196" s="9"/>
    </row>
    <row r="197" spans="2:8" ht="14.25">
      <c r="B197" s="33"/>
      <c r="C197" s="33"/>
      <c r="D197" s="8" t="s">
        <v>190</v>
      </c>
      <c r="E197" s="9"/>
      <c r="F197" s="9"/>
      <c r="G197" s="9">
        <f t="shared" si="2"/>
        <v>0</v>
      </c>
      <c r="H197" s="9"/>
    </row>
    <row r="198" spans="2:8" ht="14.25">
      <c r="B198" s="33"/>
      <c r="C198" s="33"/>
      <c r="D198" s="8" t="s">
        <v>191</v>
      </c>
      <c r="E198" s="9"/>
      <c r="F198" s="9"/>
      <c r="G198" s="9">
        <f t="shared" si="2"/>
        <v>0</v>
      </c>
      <c r="H198" s="9"/>
    </row>
    <row r="199" spans="2:8" ht="14.25">
      <c r="B199" s="33"/>
      <c r="C199" s="34"/>
      <c r="D199" s="10" t="s">
        <v>192</v>
      </c>
      <c r="E199" s="11">
        <f>+E189+E196</f>
        <v>326000</v>
      </c>
      <c r="F199" s="11">
        <f>+F189+F196</f>
        <v>0</v>
      </c>
      <c r="G199" s="11">
        <f t="shared" ref="G199:G211" si="3">E199-F199</f>
        <v>326000</v>
      </c>
      <c r="H199" s="11"/>
    </row>
    <row r="200" spans="2:8" ht="14.25">
      <c r="B200" s="33"/>
      <c r="C200" s="32" t="s">
        <v>51</v>
      </c>
      <c r="D200" s="8" t="s">
        <v>193</v>
      </c>
      <c r="E200" s="9">
        <f>+E201+E202</f>
        <v>5980000</v>
      </c>
      <c r="F200" s="9">
        <f>+F201+F202</f>
        <v>5734286</v>
      </c>
      <c r="G200" s="9">
        <f t="shared" si="3"/>
        <v>245714</v>
      </c>
      <c r="H200" s="9"/>
    </row>
    <row r="201" spans="2:8" ht="14.25">
      <c r="B201" s="33"/>
      <c r="C201" s="33"/>
      <c r="D201" s="8" t="s">
        <v>194</v>
      </c>
      <c r="E201" s="9">
        <v>5980000</v>
      </c>
      <c r="F201" s="9">
        <v>5734286</v>
      </c>
      <c r="G201" s="9">
        <f t="shared" si="3"/>
        <v>245714</v>
      </c>
      <c r="H201" s="9"/>
    </row>
    <row r="202" spans="2:8" ht="14.25">
      <c r="B202" s="33"/>
      <c r="C202" s="33"/>
      <c r="D202" s="8" t="s">
        <v>195</v>
      </c>
      <c r="E202" s="9">
        <f>+E203+E204</f>
        <v>0</v>
      </c>
      <c r="F202" s="9">
        <f>+F203+F204</f>
        <v>0</v>
      </c>
      <c r="G202" s="9">
        <f t="shared" si="3"/>
        <v>0</v>
      </c>
      <c r="H202" s="9"/>
    </row>
    <row r="203" spans="2:8" ht="14.25">
      <c r="B203" s="33"/>
      <c r="C203" s="33"/>
      <c r="D203" s="8" t="s">
        <v>196</v>
      </c>
      <c r="E203" s="9"/>
      <c r="F203" s="9"/>
      <c r="G203" s="9">
        <f t="shared" si="3"/>
        <v>0</v>
      </c>
      <c r="H203" s="9"/>
    </row>
    <row r="204" spans="2:8" ht="14.25">
      <c r="B204" s="33"/>
      <c r="C204" s="33"/>
      <c r="D204" s="8" t="s">
        <v>197</v>
      </c>
      <c r="E204" s="9"/>
      <c r="F204" s="9"/>
      <c r="G204" s="9">
        <f t="shared" si="3"/>
        <v>0</v>
      </c>
      <c r="H204" s="9"/>
    </row>
    <row r="205" spans="2:8" ht="14.25">
      <c r="B205" s="33"/>
      <c r="C205" s="33"/>
      <c r="D205" s="16" t="s">
        <v>198</v>
      </c>
      <c r="E205" s="17">
        <f>+E206+E207</f>
        <v>34216000</v>
      </c>
      <c r="F205" s="17">
        <f>+F206+F207</f>
        <v>34215392</v>
      </c>
      <c r="G205" s="17">
        <f t="shared" si="3"/>
        <v>608</v>
      </c>
      <c r="H205" s="17"/>
    </row>
    <row r="206" spans="2:8" ht="14.25">
      <c r="B206" s="33"/>
      <c r="C206" s="33"/>
      <c r="D206" s="16" t="s">
        <v>199</v>
      </c>
      <c r="E206" s="17">
        <v>34216000</v>
      </c>
      <c r="F206" s="17">
        <v>34215392</v>
      </c>
      <c r="G206" s="17">
        <f t="shared" si="3"/>
        <v>608</v>
      </c>
      <c r="H206" s="17"/>
    </row>
    <row r="207" spans="2:8" ht="14.25">
      <c r="B207" s="33"/>
      <c r="C207" s="33"/>
      <c r="D207" s="18" t="s">
        <v>200</v>
      </c>
      <c r="E207" s="17"/>
      <c r="F207" s="17"/>
      <c r="G207" s="17">
        <f t="shared" si="3"/>
        <v>0</v>
      </c>
      <c r="H207" s="17"/>
    </row>
    <row r="208" spans="2:8" ht="14.25">
      <c r="B208" s="33"/>
      <c r="C208" s="33"/>
      <c r="D208" s="16" t="s">
        <v>201</v>
      </c>
      <c r="E208" s="17">
        <f>+E209</f>
        <v>0</v>
      </c>
      <c r="F208" s="17">
        <f>+F209</f>
        <v>0</v>
      </c>
      <c r="G208" s="17">
        <f t="shared" si="3"/>
        <v>0</v>
      </c>
      <c r="H208" s="17"/>
    </row>
    <row r="209" spans="2:8" ht="14.25">
      <c r="B209" s="33"/>
      <c r="C209" s="33"/>
      <c r="D209" s="16" t="s">
        <v>202</v>
      </c>
      <c r="E209" s="17"/>
      <c r="F209" s="17"/>
      <c r="G209" s="17">
        <f t="shared" si="3"/>
        <v>0</v>
      </c>
      <c r="H209" s="17"/>
    </row>
    <row r="210" spans="2:8" ht="14.25">
      <c r="B210" s="33"/>
      <c r="C210" s="34"/>
      <c r="D210" s="19" t="s">
        <v>203</v>
      </c>
      <c r="E210" s="20">
        <f>+E200+E205+E208</f>
        <v>40196000</v>
      </c>
      <c r="F210" s="20">
        <f>+F200+F205+F208</f>
        <v>39949678</v>
      </c>
      <c r="G210" s="20">
        <f t="shared" si="3"/>
        <v>246322</v>
      </c>
      <c r="H210" s="20"/>
    </row>
    <row r="211" spans="2:8" ht="14.25">
      <c r="B211" s="34"/>
      <c r="C211" s="15" t="s">
        <v>204</v>
      </c>
      <c r="D211" s="13"/>
      <c r="E211" s="14">
        <f xml:space="preserve"> +E199 - E210</f>
        <v>-39870000</v>
      </c>
      <c r="F211" s="14">
        <f xml:space="preserve"> +F199 - F210</f>
        <v>-39949678</v>
      </c>
      <c r="G211" s="14">
        <f t="shared" si="3"/>
        <v>79678</v>
      </c>
      <c r="H211" s="14"/>
    </row>
    <row r="212" spans="2:8" ht="14.25">
      <c r="B212" s="21" t="s">
        <v>205</v>
      </c>
      <c r="C212" s="22"/>
      <c r="D212" s="23"/>
      <c r="E212" s="24"/>
      <c r="F212" s="24"/>
      <c r="G212" s="24">
        <f>E212 + E213</f>
        <v>0</v>
      </c>
      <c r="H212" s="24"/>
    </row>
    <row r="213" spans="2:8" ht="14.25">
      <c r="B213" s="25"/>
      <c r="C213" s="26"/>
      <c r="D213" s="27"/>
      <c r="E213" s="28"/>
      <c r="F213" s="28"/>
      <c r="G213" s="28"/>
      <c r="H213" s="28"/>
    </row>
    <row r="214" spans="2:8" ht="14.25">
      <c r="B214" s="15" t="s">
        <v>206</v>
      </c>
      <c r="C214" s="12"/>
      <c r="D214" s="13"/>
      <c r="E214" s="14">
        <f xml:space="preserve"> +E169 +E188 +E211 - (E212 + E213)</f>
        <v>7993000</v>
      </c>
      <c r="F214" s="14">
        <f xml:space="preserve"> +F169 +F188 +F211 - (F212 + F213)</f>
        <v>47072313</v>
      </c>
      <c r="G214" s="14">
        <f t="shared" ref="G214:G216" si="4">E214-F214</f>
        <v>-39079313</v>
      </c>
      <c r="H214" s="14"/>
    </row>
    <row r="215" spans="2:8" ht="14.25">
      <c r="B215" s="15" t="s">
        <v>207</v>
      </c>
      <c r="C215" s="12"/>
      <c r="D215" s="13"/>
      <c r="E215" s="14">
        <v>279609667</v>
      </c>
      <c r="F215" s="14">
        <v>375763510</v>
      </c>
      <c r="G215" s="14">
        <f t="shared" si="4"/>
        <v>-96153843</v>
      </c>
      <c r="H215" s="14"/>
    </row>
    <row r="216" spans="2:8" ht="14.25">
      <c r="B216" s="15" t="s">
        <v>208</v>
      </c>
      <c r="C216" s="12"/>
      <c r="D216" s="13"/>
      <c r="E216" s="14">
        <f xml:space="preserve"> +E214 +E215</f>
        <v>287602667</v>
      </c>
      <c r="F216" s="14">
        <f xml:space="preserve"> +F214 +F215</f>
        <v>422835823</v>
      </c>
      <c r="G216" s="14">
        <f t="shared" si="4"/>
        <v>-135233156</v>
      </c>
      <c r="H216" s="14"/>
    </row>
  </sheetData>
  <mergeCells count="12">
    <mergeCell ref="B170:B188"/>
    <mergeCell ref="C170:C174"/>
    <mergeCell ref="C175:C187"/>
    <mergeCell ref="B189:B211"/>
    <mergeCell ref="C189:C199"/>
    <mergeCell ref="C200:C210"/>
    <mergeCell ref="B2:H2"/>
    <mergeCell ref="B3:H3"/>
    <mergeCell ref="B5:D5"/>
    <mergeCell ref="B6:B169"/>
    <mergeCell ref="C6:C46"/>
    <mergeCell ref="C47:C168"/>
  </mergeCells>
  <phoneticPr fontId="2"/>
  <pageMargins left="0.7" right="0.7" top="0.75" bottom="0.75" header="0.3" footer="0.3"/>
  <pageSetup paperSize="9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16"/>
  <sheetViews>
    <sheetView showGridLines="0" workbookViewId="0"/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29" t="s">
        <v>212</v>
      </c>
      <c r="C2" s="29"/>
      <c r="D2" s="29"/>
      <c r="E2" s="29"/>
      <c r="F2" s="29"/>
      <c r="G2" s="29"/>
      <c r="H2" s="29"/>
    </row>
    <row r="3" spans="2:8" ht="21">
      <c r="B3" s="30" t="s">
        <v>213</v>
      </c>
      <c r="C3" s="30"/>
      <c r="D3" s="30"/>
      <c r="E3" s="30"/>
      <c r="F3" s="30"/>
      <c r="G3" s="30"/>
      <c r="H3" s="30"/>
    </row>
    <row r="4" spans="2:8" ht="15.75">
      <c r="B4" s="4"/>
      <c r="C4" s="4"/>
      <c r="D4" s="4"/>
      <c r="E4" s="4"/>
      <c r="F4" s="2"/>
      <c r="G4" s="2"/>
      <c r="H4" s="4" t="s">
        <v>214</v>
      </c>
    </row>
    <row r="5" spans="2:8" ht="14.25">
      <c r="B5" s="31" t="s">
        <v>4</v>
      </c>
      <c r="C5" s="31"/>
      <c r="D5" s="31"/>
      <c r="E5" s="5" t="s">
        <v>5</v>
      </c>
      <c r="F5" s="5" t="s">
        <v>6</v>
      </c>
      <c r="G5" s="5" t="s">
        <v>7</v>
      </c>
      <c r="H5" s="5" t="s">
        <v>8</v>
      </c>
    </row>
    <row r="6" spans="2:8" ht="14.25">
      <c r="B6" s="32" t="s">
        <v>9</v>
      </c>
      <c r="C6" s="32" t="s">
        <v>10</v>
      </c>
      <c r="D6" s="6" t="s">
        <v>11</v>
      </c>
      <c r="E6" s="7">
        <f>+E7</f>
        <v>0</v>
      </c>
      <c r="F6" s="7">
        <f>+F7</f>
        <v>0</v>
      </c>
      <c r="G6" s="7">
        <f>E6-F6</f>
        <v>0</v>
      </c>
      <c r="H6" s="7"/>
    </row>
    <row r="7" spans="2:8" ht="14.25">
      <c r="B7" s="33"/>
      <c r="C7" s="33"/>
      <c r="D7" s="8" t="s">
        <v>12</v>
      </c>
      <c r="E7" s="9">
        <f>+E8</f>
        <v>0</v>
      </c>
      <c r="F7" s="9">
        <f>+F8</f>
        <v>0</v>
      </c>
      <c r="G7" s="9">
        <f t="shared" ref="G7:G70" si="0">E7-F7</f>
        <v>0</v>
      </c>
      <c r="H7" s="9"/>
    </row>
    <row r="8" spans="2:8" ht="14.25">
      <c r="B8" s="33"/>
      <c r="C8" s="33"/>
      <c r="D8" s="8" t="s">
        <v>13</v>
      </c>
      <c r="E8" s="9"/>
      <c r="F8" s="9"/>
      <c r="G8" s="9">
        <f t="shared" si="0"/>
        <v>0</v>
      </c>
      <c r="H8" s="9"/>
    </row>
    <row r="9" spans="2:8" ht="14.25">
      <c r="B9" s="33"/>
      <c r="C9" s="33"/>
      <c r="D9" s="8" t="s">
        <v>14</v>
      </c>
      <c r="E9" s="9">
        <f>+E10+E17+E19+E22+E26+E28</f>
        <v>847500000</v>
      </c>
      <c r="F9" s="9">
        <f>+F10+F17+F19+F22+F26+F28</f>
        <v>853669324</v>
      </c>
      <c r="G9" s="9">
        <f t="shared" si="0"/>
        <v>-6169324</v>
      </c>
      <c r="H9" s="9"/>
    </row>
    <row r="10" spans="2:8" ht="14.25">
      <c r="B10" s="33"/>
      <c r="C10" s="33"/>
      <c r="D10" s="8" t="s">
        <v>15</v>
      </c>
      <c r="E10" s="9">
        <f>+E11+E12+E15+E16</f>
        <v>643800000</v>
      </c>
      <c r="F10" s="9">
        <f>+F11+F12+F15+F16</f>
        <v>648017940</v>
      </c>
      <c r="G10" s="9">
        <f t="shared" si="0"/>
        <v>-4217940</v>
      </c>
      <c r="H10" s="9"/>
    </row>
    <row r="11" spans="2:8" ht="14.25">
      <c r="B11" s="33"/>
      <c r="C11" s="33"/>
      <c r="D11" s="8" t="s">
        <v>16</v>
      </c>
      <c r="E11" s="9">
        <v>643800000</v>
      </c>
      <c r="F11" s="9">
        <v>648017940</v>
      </c>
      <c r="G11" s="9">
        <f t="shared" si="0"/>
        <v>-4217940</v>
      </c>
      <c r="H11" s="9"/>
    </row>
    <row r="12" spans="2:8" ht="14.25">
      <c r="B12" s="33"/>
      <c r="C12" s="33"/>
      <c r="D12" s="8" t="s">
        <v>17</v>
      </c>
      <c r="E12" s="9">
        <f>+E13+E14</f>
        <v>0</v>
      </c>
      <c r="F12" s="9">
        <f>+F13+F14</f>
        <v>0</v>
      </c>
      <c r="G12" s="9">
        <f t="shared" si="0"/>
        <v>0</v>
      </c>
      <c r="H12" s="9"/>
    </row>
    <row r="13" spans="2:8" ht="14.25">
      <c r="B13" s="33"/>
      <c r="C13" s="33"/>
      <c r="D13" s="8" t="s">
        <v>18</v>
      </c>
      <c r="E13" s="9"/>
      <c r="F13" s="9"/>
      <c r="G13" s="9">
        <f t="shared" si="0"/>
        <v>0</v>
      </c>
      <c r="H13" s="9"/>
    </row>
    <row r="14" spans="2:8" ht="14.25">
      <c r="B14" s="33"/>
      <c r="C14" s="33"/>
      <c r="D14" s="8" t="s">
        <v>19</v>
      </c>
      <c r="E14" s="9"/>
      <c r="F14" s="9"/>
      <c r="G14" s="9">
        <f t="shared" si="0"/>
        <v>0</v>
      </c>
      <c r="H14" s="9"/>
    </row>
    <row r="15" spans="2:8" ht="14.25">
      <c r="B15" s="33"/>
      <c r="C15" s="33"/>
      <c r="D15" s="8" t="s">
        <v>20</v>
      </c>
      <c r="E15" s="9"/>
      <c r="F15" s="9"/>
      <c r="G15" s="9">
        <f t="shared" si="0"/>
        <v>0</v>
      </c>
      <c r="H15" s="9"/>
    </row>
    <row r="16" spans="2:8" ht="14.25">
      <c r="B16" s="33"/>
      <c r="C16" s="33"/>
      <c r="D16" s="8" t="s">
        <v>21</v>
      </c>
      <c r="E16" s="9"/>
      <c r="F16" s="9"/>
      <c r="G16" s="9">
        <f t="shared" si="0"/>
        <v>0</v>
      </c>
      <c r="H16" s="9"/>
    </row>
    <row r="17" spans="2:8" ht="14.25">
      <c r="B17" s="33"/>
      <c r="C17" s="33"/>
      <c r="D17" s="8" t="s">
        <v>22</v>
      </c>
      <c r="E17" s="9">
        <f>+E18</f>
        <v>0</v>
      </c>
      <c r="F17" s="9">
        <f>+F18</f>
        <v>0</v>
      </c>
      <c r="G17" s="9">
        <f t="shared" si="0"/>
        <v>0</v>
      </c>
      <c r="H17" s="9"/>
    </row>
    <row r="18" spans="2:8" ht="14.25">
      <c r="B18" s="33"/>
      <c r="C18" s="33"/>
      <c r="D18" s="8" t="s">
        <v>23</v>
      </c>
      <c r="E18" s="9"/>
      <c r="F18" s="9"/>
      <c r="G18" s="9">
        <f t="shared" si="0"/>
        <v>0</v>
      </c>
      <c r="H18" s="9"/>
    </row>
    <row r="19" spans="2:8" ht="14.25">
      <c r="B19" s="33"/>
      <c r="C19" s="33"/>
      <c r="D19" s="8" t="s">
        <v>24</v>
      </c>
      <c r="E19" s="9">
        <f>+E20+E21</f>
        <v>75000000</v>
      </c>
      <c r="F19" s="9">
        <f>+F20+F21</f>
        <v>76256561</v>
      </c>
      <c r="G19" s="9">
        <f t="shared" si="0"/>
        <v>-1256561</v>
      </c>
      <c r="H19" s="9"/>
    </row>
    <row r="20" spans="2:8" ht="14.25">
      <c r="B20" s="33"/>
      <c r="C20" s="33"/>
      <c r="D20" s="8" t="s">
        <v>25</v>
      </c>
      <c r="E20" s="9">
        <v>75000000</v>
      </c>
      <c r="F20" s="9">
        <v>76256561</v>
      </c>
      <c r="G20" s="9">
        <f t="shared" si="0"/>
        <v>-1256561</v>
      </c>
      <c r="H20" s="9"/>
    </row>
    <row r="21" spans="2:8" ht="14.25">
      <c r="B21" s="33"/>
      <c r="C21" s="33"/>
      <c r="D21" s="8" t="s">
        <v>26</v>
      </c>
      <c r="E21" s="9"/>
      <c r="F21" s="9"/>
      <c r="G21" s="9">
        <f t="shared" si="0"/>
        <v>0</v>
      </c>
      <c r="H21" s="9"/>
    </row>
    <row r="22" spans="2:8" ht="14.25">
      <c r="B22" s="33"/>
      <c r="C22" s="33"/>
      <c r="D22" s="8" t="s">
        <v>27</v>
      </c>
      <c r="E22" s="9">
        <f>+E23</f>
        <v>14500000</v>
      </c>
      <c r="F22" s="9">
        <f>+F23</f>
        <v>14989643</v>
      </c>
      <c r="G22" s="9">
        <f t="shared" si="0"/>
        <v>-489643</v>
      </c>
      <c r="H22" s="9"/>
    </row>
    <row r="23" spans="2:8" ht="14.25">
      <c r="B23" s="33"/>
      <c r="C23" s="33"/>
      <c r="D23" s="8" t="s">
        <v>28</v>
      </c>
      <c r="E23" s="9">
        <f>+E24+E25</f>
        <v>14500000</v>
      </c>
      <c r="F23" s="9">
        <f>+F24+F25</f>
        <v>14989643</v>
      </c>
      <c r="G23" s="9">
        <f t="shared" si="0"/>
        <v>-489643</v>
      </c>
      <c r="H23" s="9"/>
    </row>
    <row r="24" spans="2:8" ht="14.25">
      <c r="B24" s="33"/>
      <c r="C24" s="33"/>
      <c r="D24" s="8" t="s">
        <v>18</v>
      </c>
      <c r="E24" s="9"/>
      <c r="F24" s="9"/>
      <c r="G24" s="9">
        <f t="shared" si="0"/>
        <v>0</v>
      </c>
      <c r="H24" s="9"/>
    </row>
    <row r="25" spans="2:8" ht="14.25">
      <c r="B25" s="33"/>
      <c r="C25" s="33"/>
      <c r="D25" s="8" t="s">
        <v>29</v>
      </c>
      <c r="E25" s="9">
        <v>14500000</v>
      </c>
      <c r="F25" s="9">
        <v>14989643</v>
      </c>
      <c r="G25" s="9">
        <f t="shared" si="0"/>
        <v>-489643</v>
      </c>
      <c r="H25" s="9"/>
    </row>
    <row r="26" spans="2:8" ht="14.25">
      <c r="B26" s="33"/>
      <c r="C26" s="33"/>
      <c r="D26" s="8" t="s">
        <v>30</v>
      </c>
      <c r="E26" s="9">
        <f>+E27</f>
        <v>0</v>
      </c>
      <c r="F26" s="9">
        <f>+F27</f>
        <v>0</v>
      </c>
      <c r="G26" s="9">
        <f t="shared" si="0"/>
        <v>0</v>
      </c>
      <c r="H26" s="9"/>
    </row>
    <row r="27" spans="2:8" ht="14.25">
      <c r="B27" s="33"/>
      <c r="C27" s="33"/>
      <c r="D27" s="8" t="s">
        <v>31</v>
      </c>
      <c r="E27" s="9"/>
      <c r="F27" s="9"/>
      <c r="G27" s="9">
        <f t="shared" si="0"/>
        <v>0</v>
      </c>
      <c r="H27" s="9"/>
    </row>
    <row r="28" spans="2:8" ht="14.25">
      <c r="B28" s="33"/>
      <c r="C28" s="33"/>
      <c r="D28" s="8" t="s">
        <v>32</v>
      </c>
      <c r="E28" s="9">
        <f>+E29</f>
        <v>114200000</v>
      </c>
      <c r="F28" s="9">
        <f>+F29</f>
        <v>114405180</v>
      </c>
      <c r="G28" s="9">
        <f t="shared" si="0"/>
        <v>-205180</v>
      </c>
      <c r="H28" s="9"/>
    </row>
    <row r="29" spans="2:8" ht="14.25">
      <c r="B29" s="33"/>
      <c r="C29" s="33"/>
      <c r="D29" s="8" t="s">
        <v>33</v>
      </c>
      <c r="E29" s="9">
        <v>114200000</v>
      </c>
      <c r="F29" s="9">
        <v>114405180</v>
      </c>
      <c r="G29" s="9">
        <f t="shared" si="0"/>
        <v>-205180</v>
      </c>
      <c r="H29" s="9"/>
    </row>
    <row r="30" spans="2:8" ht="14.25">
      <c r="B30" s="33"/>
      <c r="C30" s="33"/>
      <c r="D30" s="8" t="s">
        <v>34</v>
      </c>
      <c r="E30" s="9">
        <f>+E31</f>
        <v>0</v>
      </c>
      <c r="F30" s="9">
        <f>+F31</f>
        <v>0</v>
      </c>
      <c r="G30" s="9">
        <f t="shared" si="0"/>
        <v>0</v>
      </c>
      <c r="H30" s="9"/>
    </row>
    <row r="31" spans="2:8" ht="14.25">
      <c r="B31" s="33"/>
      <c r="C31" s="33"/>
      <c r="D31" s="8" t="s">
        <v>35</v>
      </c>
      <c r="E31" s="9"/>
      <c r="F31" s="9"/>
      <c r="G31" s="9">
        <f t="shared" si="0"/>
        <v>0</v>
      </c>
      <c r="H31" s="9"/>
    </row>
    <row r="32" spans="2:8" ht="14.25">
      <c r="B32" s="33"/>
      <c r="C32" s="33"/>
      <c r="D32" s="8" t="s">
        <v>36</v>
      </c>
      <c r="E32" s="9">
        <f>+E33</f>
        <v>11000</v>
      </c>
      <c r="F32" s="9">
        <f>+F33</f>
        <v>13548</v>
      </c>
      <c r="G32" s="9">
        <f t="shared" si="0"/>
        <v>-2548</v>
      </c>
      <c r="H32" s="9"/>
    </row>
    <row r="33" spans="2:8" ht="14.25">
      <c r="B33" s="33"/>
      <c r="C33" s="33"/>
      <c r="D33" s="8" t="s">
        <v>37</v>
      </c>
      <c r="E33" s="9">
        <v>11000</v>
      </c>
      <c r="F33" s="9">
        <v>13548</v>
      </c>
      <c r="G33" s="9">
        <f t="shared" si="0"/>
        <v>-2548</v>
      </c>
      <c r="H33" s="9"/>
    </row>
    <row r="34" spans="2:8" ht="14.25">
      <c r="B34" s="33"/>
      <c r="C34" s="33"/>
      <c r="D34" s="8" t="s">
        <v>38</v>
      </c>
      <c r="E34" s="9">
        <f>+E35+E36+E37</f>
        <v>25903000</v>
      </c>
      <c r="F34" s="9">
        <f>+F35+F36+F37</f>
        <v>26613212</v>
      </c>
      <c r="G34" s="9">
        <f t="shared" si="0"/>
        <v>-710212</v>
      </c>
      <c r="H34" s="9"/>
    </row>
    <row r="35" spans="2:8" ht="14.25">
      <c r="B35" s="33"/>
      <c r="C35" s="33"/>
      <c r="D35" s="8" t="s">
        <v>39</v>
      </c>
      <c r="E35" s="9">
        <v>210000</v>
      </c>
      <c r="F35" s="9">
        <v>213950</v>
      </c>
      <c r="G35" s="9">
        <f t="shared" si="0"/>
        <v>-3950</v>
      </c>
      <c r="H35" s="9"/>
    </row>
    <row r="36" spans="2:8" ht="14.25">
      <c r="B36" s="33"/>
      <c r="C36" s="33"/>
      <c r="D36" s="8" t="s">
        <v>40</v>
      </c>
      <c r="E36" s="9">
        <v>7200000</v>
      </c>
      <c r="F36" s="9">
        <v>7824250</v>
      </c>
      <c r="G36" s="9">
        <f t="shared" si="0"/>
        <v>-624250</v>
      </c>
      <c r="H36" s="9"/>
    </row>
    <row r="37" spans="2:8" ht="14.25">
      <c r="B37" s="33"/>
      <c r="C37" s="33"/>
      <c r="D37" s="8" t="s">
        <v>41</v>
      </c>
      <c r="E37" s="9">
        <f>+E38</f>
        <v>18493000</v>
      </c>
      <c r="F37" s="9">
        <f>+F38</f>
        <v>18575012</v>
      </c>
      <c r="G37" s="9">
        <f t="shared" si="0"/>
        <v>-82012</v>
      </c>
      <c r="H37" s="9"/>
    </row>
    <row r="38" spans="2:8" ht="14.25">
      <c r="B38" s="33"/>
      <c r="C38" s="33"/>
      <c r="D38" s="8" t="s">
        <v>42</v>
      </c>
      <c r="E38" s="9">
        <f>+E39+E40+E41+E42+E43+E44+E45</f>
        <v>18493000</v>
      </c>
      <c r="F38" s="9">
        <f>+F39+F40+F41+F42+F43+F44+F45</f>
        <v>18575012</v>
      </c>
      <c r="G38" s="9">
        <f t="shared" si="0"/>
        <v>-82012</v>
      </c>
      <c r="H38" s="9"/>
    </row>
    <row r="39" spans="2:8" ht="14.25">
      <c r="B39" s="33"/>
      <c r="C39" s="33"/>
      <c r="D39" s="8" t="s">
        <v>43</v>
      </c>
      <c r="E39" s="9">
        <v>2875000</v>
      </c>
      <c r="F39" s="9">
        <v>2956266</v>
      </c>
      <c r="G39" s="9">
        <f t="shared" si="0"/>
        <v>-81266</v>
      </c>
      <c r="H39" s="9"/>
    </row>
    <row r="40" spans="2:8" ht="14.25">
      <c r="B40" s="33"/>
      <c r="C40" s="33"/>
      <c r="D40" s="8" t="s">
        <v>44</v>
      </c>
      <c r="E40" s="9"/>
      <c r="F40" s="9"/>
      <c r="G40" s="9">
        <f t="shared" si="0"/>
        <v>0</v>
      </c>
      <c r="H40" s="9"/>
    </row>
    <row r="41" spans="2:8" ht="14.25">
      <c r="B41" s="33"/>
      <c r="C41" s="33"/>
      <c r="D41" s="8" t="s">
        <v>45</v>
      </c>
      <c r="E41" s="9"/>
      <c r="F41" s="9"/>
      <c r="G41" s="9">
        <f t="shared" si="0"/>
        <v>0</v>
      </c>
      <c r="H41" s="9"/>
    </row>
    <row r="42" spans="2:8" ht="14.25">
      <c r="B42" s="33"/>
      <c r="C42" s="33"/>
      <c r="D42" s="8" t="s">
        <v>46</v>
      </c>
      <c r="E42" s="9"/>
      <c r="F42" s="9"/>
      <c r="G42" s="9">
        <f t="shared" si="0"/>
        <v>0</v>
      </c>
      <c r="H42" s="9"/>
    </row>
    <row r="43" spans="2:8" ht="14.25">
      <c r="B43" s="33"/>
      <c r="C43" s="33"/>
      <c r="D43" s="8" t="s">
        <v>47</v>
      </c>
      <c r="E43" s="9">
        <v>15618000</v>
      </c>
      <c r="F43" s="9">
        <v>15618746</v>
      </c>
      <c r="G43" s="9">
        <f t="shared" si="0"/>
        <v>-746</v>
      </c>
      <c r="H43" s="9"/>
    </row>
    <row r="44" spans="2:8" ht="14.25">
      <c r="B44" s="33"/>
      <c r="C44" s="33"/>
      <c r="D44" s="8" t="s">
        <v>48</v>
      </c>
      <c r="E44" s="9"/>
      <c r="F44" s="9"/>
      <c r="G44" s="9">
        <f t="shared" si="0"/>
        <v>0</v>
      </c>
      <c r="H44" s="9"/>
    </row>
    <row r="45" spans="2:8" ht="14.25">
      <c r="B45" s="33"/>
      <c r="C45" s="33"/>
      <c r="D45" s="8" t="s">
        <v>49</v>
      </c>
      <c r="E45" s="9"/>
      <c r="F45" s="9"/>
      <c r="G45" s="9">
        <f t="shared" si="0"/>
        <v>0</v>
      </c>
      <c r="H45" s="9"/>
    </row>
    <row r="46" spans="2:8" ht="14.25">
      <c r="B46" s="33"/>
      <c r="C46" s="34"/>
      <c r="D46" s="10" t="s">
        <v>50</v>
      </c>
      <c r="E46" s="11">
        <f>+E6+E9+E30+E32+E34</f>
        <v>873414000</v>
      </c>
      <c r="F46" s="11">
        <f>+F6+F9+F30+F32+F34</f>
        <v>880296084</v>
      </c>
      <c r="G46" s="11">
        <f t="shared" si="0"/>
        <v>-6882084</v>
      </c>
      <c r="H46" s="11"/>
    </row>
    <row r="47" spans="2:8" ht="14.25">
      <c r="B47" s="33"/>
      <c r="C47" s="32" t="s">
        <v>51</v>
      </c>
      <c r="D47" s="8" t="s">
        <v>52</v>
      </c>
      <c r="E47" s="9">
        <f>+E48+E49+E65+E66+E67+E68</f>
        <v>517580000</v>
      </c>
      <c r="F47" s="9">
        <f>+F48+F49+F65+F66+F67+F68</f>
        <v>512539108</v>
      </c>
      <c r="G47" s="9">
        <f t="shared" si="0"/>
        <v>5040892</v>
      </c>
      <c r="H47" s="9"/>
    </row>
    <row r="48" spans="2:8" ht="14.25">
      <c r="B48" s="33"/>
      <c r="C48" s="33"/>
      <c r="D48" s="8" t="s">
        <v>53</v>
      </c>
      <c r="E48" s="9"/>
      <c r="F48" s="9"/>
      <c r="G48" s="9">
        <f t="shared" si="0"/>
        <v>0</v>
      </c>
      <c r="H48" s="9"/>
    </row>
    <row r="49" spans="2:8" ht="14.25">
      <c r="B49" s="33"/>
      <c r="C49" s="33"/>
      <c r="D49" s="8" t="s">
        <v>54</v>
      </c>
      <c r="E49" s="9">
        <f>+E50+E51</f>
        <v>293280000</v>
      </c>
      <c r="F49" s="9">
        <f>+F50+F51</f>
        <v>290722978</v>
      </c>
      <c r="G49" s="9">
        <f t="shared" si="0"/>
        <v>2557022</v>
      </c>
      <c r="H49" s="9"/>
    </row>
    <row r="50" spans="2:8" ht="14.25">
      <c r="B50" s="33"/>
      <c r="C50" s="33"/>
      <c r="D50" s="8" t="s">
        <v>55</v>
      </c>
      <c r="E50" s="9">
        <v>192400000</v>
      </c>
      <c r="F50" s="9">
        <v>191870738</v>
      </c>
      <c r="G50" s="9">
        <f t="shared" si="0"/>
        <v>529262</v>
      </c>
      <c r="H50" s="9"/>
    </row>
    <row r="51" spans="2:8" ht="14.25">
      <c r="B51" s="33"/>
      <c r="C51" s="33"/>
      <c r="D51" s="8" t="s">
        <v>56</v>
      </c>
      <c r="E51" s="9">
        <f>+E52+E53+E54+E55+E56+E57+E58+E59+E60+E61+E62+E63+E64</f>
        <v>100880000</v>
      </c>
      <c r="F51" s="9">
        <f>+F52+F53+F54+F55+F56+F57+F58+F59+F60+F61+F62+F63+F64</f>
        <v>98852240</v>
      </c>
      <c r="G51" s="9">
        <f t="shared" si="0"/>
        <v>2027760</v>
      </c>
      <c r="H51" s="9"/>
    </row>
    <row r="52" spans="2:8" ht="14.25">
      <c r="B52" s="33"/>
      <c r="C52" s="33"/>
      <c r="D52" s="8" t="s">
        <v>57</v>
      </c>
      <c r="E52" s="9">
        <v>4980000</v>
      </c>
      <c r="F52" s="9">
        <v>4980000</v>
      </c>
      <c r="G52" s="9">
        <f t="shared" si="0"/>
        <v>0</v>
      </c>
      <c r="H52" s="9"/>
    </row>
    <row r="53" spans="2:8" ht="14.25">
      <c r="B53" s="33"/>
      <c r="C53" s="33"/>
      <c r="D53" s="8" t="s">
        <v>58</v>
      </c>
      <c r="E53" s="9">
        <v>27500000</v>
      </c>
      <c r="F53" s="9">
        <v>27434138</v>
      </c>
      <c r="G53" s="9">
        <f t="shared" si="0"/>
        <v>65862</v>
      </c>
      <c r="H53" s="9"/>
    </row>
    <row r="54" spans="2:8" ht="14.25">
      <c r="B54" s="33"/>
      <c r="C54" s="33"/>
      <c r="D54" s="8" t="s">
        <v>59</v>
      </c>
      <c r="E54" s="9">
        <v>5000000</v>
      </c>
      <c r="F54" s="9">
        <v>3870765</v>
      </c>
      <c r="G54" s="9">
        <f t="shared" si="0"/>
        <v>1129235</v>
      </c>
      <c r="H54" s="9"/>
    </row>
    <row r="55" spans="2:8" ht="14.25">
      <c r="B55" s="33"/>
      <c r="C55" s="33"/>
      <c r="D55" s="8" t="s">
        <v>60</v>
      </c>
      <c r="E55" s="9">
        <v>11050000</v>
      </c>
      <c r="F55" s="9">
        <v>10965000</v>
      </c>
      <c r="G55" s="9">
        <f t="shared" si="0"/>
        <v>85000</v>
      </c>
      <c r="H55" s="9"/>
    </row>
    <row r="56" spans="2:8" ht="14.25">
      <c r="B56" s="33"/>
      <c r="C56" s="33"/>
      <c r="D56" s="8" t="s">
        <v>61</v>
      </c>
      <c r="E56" s="9"/>
      <c r="F56" s="9"/>
      <c r="G56" s="9">
        <f t="shared" si="0"/>
        <v>0</v>
      </c>
      <c r="H56" s="9"/>
    </row>
    <row r="57" spans="2:8" ht="14.25">
      <c r="B57" s="33"/>
      <c r="C57" s="33"/>
      <c r="D57" s="8" t="s">
        <v>62</v>
      </c>
      <c r="E57" s="9">
        <v>5000000</v>
      </c>
      <c r="F57" s="9">
        <v>4895000</v>
      </c>
      <c r="G57" s="9">
        <f t="shared" si="0"/>
        <v>105000</v>
      </c>
      <c r="H57" s="9"/>
    </row>
    <row r="58" spans="2:8" ht="14.25">
      <c r="B58" s="33"/>
      <c r="C58" s="33"/>
      <c r="D58" s="8" t="s">
        <v>63</v>
      </c>
      <c r="E58" s="9">
        <v>6600000</v>
      </c>
      <c r="F58" s="9">
        <v>6471337</v>
      </c>
      <c r="G58" s="9">
        <f t="shared" si="0"/>
        <v>128663</v>
      </c>
      <c r="H58" s="9"/>
    </row>
    <row r="59" spans="2:8" ht="14.25">
      <c r="B59" s="33"/>
      <c r="C59" s="33"/>
      <c r="D59" s="8" t="s">
        <v>64</v>
      </c>
      <c r="E59" s="9">
        <v>2700000</v>
      </c>
      <c r="F59" s="9">
        <v>2690000</v>
      </c>
      <c r="G59" s="9">
        <f t="shared" si="0"/>
        <v>10000</v>
      </c>
      <c r="H59" s="9"/>
    </row>
    <row r="60" spans="2:8" ht="14.25">
      <c r="B60" s="33"/>
      <c r="C60" s="33"/>
      <c r="D60" s="8" t="s">
        <v>65</v>
      </c>
      <c r="E60" s="9">
        <v>35500000</v>
      </c>
      <c r="F60" s="9">
        <v>35134000</v>
      </c>
      <c r="G60" s="9">
        <f t="shared" si="0"/>
        <v>366000</v>
      </c>
      <c r="H60" s="9"/>
    </row>
    <row r="61" spans="2:8" ht="14.25">
      <c r="B61" s="33"/>
      <c r="C61" s="33"/>
      <c r="D61" s="8" t="s">
        <v>66</v>
      </c>
      <c r="E61" s="9">
        <v>1350000</v>
      </c>
      <c r="F61" s="9">
        <v>1332000</v>
      </c>
      <c r="G61" s="9">
        <f t="shared" si="0"/>
        <v>18000</v>
      </c>
      <c r="H61" s="9"/>
    </row>
    <row r="62" spans="2:8" ht="14.25">
      <c r="B62" s="33"/>
      <c r="C62" s="33"/>
      <c r="D62" s="8" t="s">
        <v>67</v>
      </c>
      <c r="E62" s="9">
        <v>1100000</v>
      </c>
      <c r="F62" s="9">
        <v>1080000</v>
      </c>
      <c r="G62" s="9">
        <f t="shared" si="0"/>
        <v>20000</v>
      </c>
      <c r="H62" s="9"/>
    </row>
    <row r="63" spans="2:8" ht="14.25">
      <c r="B63" s="33"/>
      <c r="C63" s="33"/>
      <c r="D63" s="8" t="s">
        <v>68</v>
      </c>
      <c r="E63" s="9">
        <v>100000</v>
      </c>
      <c r="F63" s="9"/>
      <c r="G63" s="9">
        <f t="shared" si="0"/>
        <v>100000</v>
      </c>
      <c r="H63" s="9"/>
    </row>
    <row r="64" spans="2:8" ht="14.25">
      <c r="B64" s="33"/>
      <c r="C64" s="33"/>
      <c r="D64" s="8" t="s">
        <v>69</v>
      </c>
      <c r="E64" s="9"/>
      <c r="F64" s="9"/>
      <c r="G64" s="9">
        <f t="shared" si="0"/>
        <v>0</v>
      </c>
      <c r="H64" s="9"/>
    </row>
    <row r="65" spans="2:8" ht="14.25">
      <c r="B65" s="33"/>
      <c r="C65" s="33"/>
      <c r="D65" s="8" t="s">
        <v>70</v>
      </c>
      <c r="E65" s="9">
        <v>86000000</v>
      </c>
      <c r="F65" s="9">
        <v>85871428</v>
      </c>
      <c r="G65" s="9">
        <f t="shared" si="0"/>
        <v>128572</v>
      </c>
      <c r="H65" s="9"/>
    </row>
    <row r="66" spans="2:8" ht="14.25">
      <c r="B66" s="33"/>
      <c r="C66" s="33"/>
      <c r="D66" s="8" t="s">
        <v>71</v>
      </c>
      <c r="E66" s="9">
        <v>38000000</v>
      </c>
      <c r="F66" s="9">
        <v>36870950</v>
      </c>
      <c r="G66" s="9">
        <f t="shared" si="0"/>
        <v>1129050</v>
      </c>
      <c r="H66" s="9"/>
    </row>
    <row r="67" spans="2:8" ht="14.25">
      <c r="B67" s="33"/>
      <c r="C67" s="33"/>
      <c r="D67" s="8" t="s">
        <v>72</v>
      </c>
      <c r="E67" s="9">
        <v>35300000</v>
      </c>
      <c r="F67" s="9">
        <v>35321790</v>
      </c>
      <c r="G67" s="9">
        <f t="shared" si="0"/>
        <v>-21790</v>
      </c>
      <c r="H67" s="9"/>
    </row>
    <row r="68" spans="2:8" ht="14.25">
      <c r="B68" s="33"/>
      <c r="C68" s="33"/>
      <c r="D68" s="8" t="s">
        <v>73</v>
      </c>
      <c r="E68" s="9">
        <v>65000000</v>
      </c>
      <c r="F68" s="9">
        <v>63751962</v>
      </c>
      <c r="G68" s="9">
        <f t="shared" si="0"/>
        <v>1248038</v>
      </c>
      <c r="H68" s="9"/>
    </row>
    <row r="69" spans="2:8" ht="14.25">
      <c r="B69" s="33"/>
      <c r="C69" s="33"/>
      <c r="D69" s="8" t="s">
        <v>74</v>
      </c>
      <c r="E69" s="9">
        <f>+E70+E74+E76+E78+E80+E82+E85+E88+E90+E92+E94+E96+E98+E100</f>
        <v>141950000</v>
      </c>
      <c r="F69" s="9">
        <f>+F70+F74+F76+F78+F80+F82+F85+F88+F90+F92+F94+F96+F98+F100</f>
        <v>129027324</v>
      </c>
      <c r="G69" s="9">
        <f t="shared" si="0"/>
        <v>12922676</v>
      </c>
      <c r="H69" s="9"/>
    </row>
    <row r="70" spans="2:8" ht="14.25">
      <c r="B70" s="33"/>
      <c r="C70" s="33"/>
      <c r="D70" s="8" t="s">
        <v>75</v>
      </c>
      <c r="E70" s="9">
        <f>+E71+E72+E73</f>
        <v>68000000</v>
      </c>
      <c r="F70" s="9">
        <f>+F71+F72+F73</f>
        <v>64801884</v>
      </c>
      <c r="G70" s="9">
        <f t="shared" si="0"/>
        <v>3198116</v>
      </c>
      <c r="H70" s="9"/>
    </row>
    <row r="71" spans="2:8" ht="14.25">
      <c r="B71" s="33"/>
      <c r="C71" s="33"/>
      <c r="D71" s="8" t="s">
        <v>76</v>
      </c>
      <c r="E71" s="9"/>
      <c r="F71" s="9"/>
      <c r="G71" s="9">
        <f t="shared" ref="G71:G134" si="1">E71-F71</f>
        <v>0</v>
      </c>
      <c r="H71" s="9"/>
    </row>
    <row r="72" spans="2:8" ht="14.25">
      <c r="B72" s="33"/>
      <c r="C72" s="33"/>
      <c r="D72" s="8" t="s">
        <v>26</v>
      </c>
      <c r="E72" s="9"/>
      <c r="F72" s="9"/>
      <c r="G72" s="9">
        <f t="shared" si="1"/>
        <v>0</v>
      </c>
      <c r="H72" s="9"/>
    </row>
    <row r="73" spans="2:8" ht="14.25">
      <c r="B73" s="33"/>
      <c r="C73" s="33"/>
      <c r="D73" s="8" t="s">
        <v>77</v>
      </c>
      <c r="E73" s="9">
        <v>68000000</v>
      </c>
      <c r="F73" s="9">
        <v>64801884</v>
      </c>
      <c r="G73" s="9">
        <f t="shared" si="1"/>
        <v>3198116</v>
      </c>
      <c r="H73" s="9"/>
    </row>
    <row r="74" spans="2:8" ht="14.25">
      <c r="B74" s="33"/>
      <c r="C74" s="33"/>
      <c r="D74" s="8" t="s">
        <v>78</v>
      </c>
      <c r="E74" s="9">
        <f>+E75</f>
        <v>10000000</v>
      </c>
      <c r="F74" s="9">
        <f>+F75</f>
        <v>9406699</v>
      </c>
      <c r="G74" s="9">
        <f t="shared" si="1"/>
        <v>593301</v>
      </c>
      <c r="H74" s="9"/>
    </row>
    <row r="75" spans="2:8" ht="14.25">
      <c r="B75" s="33"/>
      <c r="C75" s="33"/>
      <c r="D75" s="8" t="s">
        <v>79</v>
      </c>
      <c r="E75" s="9">
        <v>10000000</v>
      </c>
      <c r="F75" s="9">
        <v>9406699</v>
      </c>
      <c r="G75" s="9">
        <f t="shared" si="1"/>
        <v>593301</v>
      </c>
      <c r="H75" s="9"/>
    </row>
    <row r="76" spans="2:8" ht="14.25">
      <c r="B76" s="33"/>
      <c r="C76" s="33"/>
      <c r="D76" s="8" t="s">
        <v>80</v>
      </c>
      <c r="E76" s="9">
        <f>+E77</f>
        <v>3000000</v>
      </c>
      <c r="F76" s="9">
        <f>+F77</f>
        <v>2224184</v>
      </c>
      <c r="G76" s="9">
        <f t="shared" si="1"/>
        <v>775816</v>
      </c>
      <c r="H76" s="9"/>
    </row>
    <row r="77" spans="2:8" ht="14.25">
      <c r="B77" s="33"/>
      <c r="C77" s="33"/>
      <c r="D77" s="8" t="s">
        <v>81</v>
      </c>
      <c r="E77" s="9">
        <v>3000000</v>
      </c>
      <c r="F77" s="9">
        <v>2224184</v>
      </c>
      <c r="G77" s="9">
        <f t="shared" si="1"/>
        <v>775816</v>
      </c>
      <c r="H77" s="9"/>
    </row>
    <row r="78" spans="2:8" ht="14.25">
      <c r="B78" s="33"/>
      <c r="C78" s="33"/>
      <c r="D78" s="8" t="s">
        <v>82</v>
      </c>
      <c r="E78" s="9">
        <f>+E79</f>
        <v>3000000</v>
      </c>
      <c r="F78" s="9">
        <f>+F79</f>
        <v>2762641</v>
      </c>
      <c r="G78" s="9">
        <f t="shared" si="1"/>
        <v>237359</v>
      </c>
      <c r="H78" s="9"/>
    </row>
    <row r="79" spans="2:8" ht="14.25">
      <c r="B79" s="33"/>
      <c r="C79" s="33"/>
      <c r="D79" s="8" t="s">
        <v>83</v>
      </c>
      <c r="E79" s="9">
        <v>3000000</v>
      </c>
      <c r="F79" s="9">
        <v>2762641</v>
      </c>
      <c r="G79" s="9">
        <f t="shared" si="1"/>
        <v>237359</v>
      </c>
      <c r="H79" s="9"/>
    </row>
    <row r="80" spans="2:8" ht="14.25">
      <c r="B80" s="33"/>
      <c r="C80" s="33"/>
      <c r="D80" s="8" t="s">
        <v>84</v>
      </c>
      <c r="E80" s="9">
        <f>+E81</f>
        <v>5000000</v>
      </c>
      <c r="F80" s="9">
        <f>+F81</f>
        <v>4349696</v>
      </c>
      <c r="G80" s="9">
        <f t="shared" si="1"/>
        <v>650304</v>
      </c>
      <c r="H80" s="9"/>
    </row>
    <row r="81" spans="2:8" ht="14.25">
      <c r="B81" s="33"/>
      <c r="C81" s="33"/>
      <c r="D81" s="8" t="s">
        <v>85</v>
      </c>
      <c r="E81" s="9">
        <v>5000000</v>
      </c>
      <c r="F81" s="9">
        <v>4349696</v>
      </c>
      <c r="G81" s="9">
        <f t="shared" si="1"/>
        <v>650304</v>
      </c>
      <c r="H81" s="9"/>
    </row>
    <row r="82" spans="2:8" ht="14.25">
      <c r="B82" s="33"/>
      <c r="C82" s="33"/>
      <c r="D82" s="8" t="s">
        <v>86</v>
      </c>
      <c r="E82" s="9">
        <f>+E83+E84</f>
        <v>3000000</v>
      </c>
      <c r="F82" s="9">
        <f>+F83+F84</f>
        <v>2136848</v>
      </c>
      <c r="G82" s="9">
        <f t="shared" si="1"/>
        <v>863152</v>
      </c>
      <c r="H82" s="9"/>
    </row>
    <row r="83" spans="2:8" ht="14.25">
      <c r="B83" s="33"/>
      <c r="C83" s="33"/>
      <c r="D83" s="8" t="s">
        <v>26</v>
      </c>
      <c r="E83" s="9"/>
      <c r="F83" s="9"/>
      <c r="G83" s="9">
        <f t="shared" si="1"/>
        <v>0</v>
      </c>
      <c r="H83" s="9"/>
    </row>
    <row r="84" spans="2:8" ht="14.25">
      <c r="B84" s="33"/>
      <c r="C84" s="33"/>
      <c r="D84" s="8" t="s">
        <v>87</v>
      </c>
      <c r="E84" s="9">
        <v>3000000</v>
      </c>
      <c r="F84" s="9">
        <v>2136848</v>
      </c>
      <c r="G84" s="9">
        <f t="shared" si="1"/>
        <v>863152</v>
      </c>
      <c r="H84" s="9"/>
    </row>
    <row r="85" spans="2:8" ht="14.25">
      <c r="B85" s="33"/>
      <c r="C85" s="33"/>
      <c r="D85" s="8" t="s">
        <v>88</v>
      </c>
      <c r="E85" s="9">
        <f>+E86+E87</f>
        <v>28000000</v>
      </c>
      <c r="F85" s="9">
        <f>+F86+F87</f>
        <v>25715354</v>
      </c>
      <c r="G85" s="9">
        <f t="shared" si="1"/>
        <v>2284646</v>
      </c>
      <c r="H85" s="9"/>
    </row>
    <row r="86" spans="2:8" ht="14.25">
      <c r="B86" s="33"/>
      <c r="C86" s="33"/>
      <c r="D86" s="8" t="s">
        <v>26</v>
      </c>
      <c r="E86" s="9"/>
      <c r="F86" s="9"/>
      <c r="G86" s="9">
        <f t="shared" si="1"/>
        <v>0</v>
      </c>
      <c r="H86" s="9"/>
    </row>
    <row r="87" spans="2:8" ht="14.25">
      <c r="B87" s="33"/>
      <c r="C87" s="33"/>
      <c r="D87" s="8" t="s">
        <v>89</v>
      </c>
      <c r="E87" s="9">
        <v>28000000</v>
      </c>
      <c r="F87" s="9">
        <v>25715354</v>
      </c>
      <c r="G87" s="9">
        <f t="shared" si="1"/>
        <v>2284646</v>
      </c>
      <c r="H87" s="9"/>
    </row>
    <row r="88" spans="2:8" ht="14.25">
      <c r="B88" s="33"/>
      <c r="C88" s="33"/>
      <c r="D88" s="8" t="s">
        <v>90</v>
      </c>
      <c r="E88" s="9">
        <f>+E89</f>
        <v>2500000</v>
      </c>
      <c r="F88" s="9">
        <f>+F89</f>
        <v>2381328</v>
      </c>
      <c r="G88" s="9">
        <f t="shared" si="1"/>
        <v>118672</v>
      </c>
      <c r="H88" s="9"/>
    </row>
    <row r="89" spans="2:8" ht="14.25">
      <c r="B89" s="33"/>
      <c r="C89" s="33"/>
      <c r="D89" s="8" t="s">
        <v>91</v>
      </c>
      <c r="E89" s="9">
        <v>2500000</v>
      </c>
      <c r="F89" s="9">
        <v>2381328</v>
      </c>
      <c r="G89" s="9">
        <f t="shared" si="1"/>
        <v>118672</v>
      </c>
      <c r="H89" s="9"/>
    </row>
    <row r="90" spans="2:8" ht="14.25">
      <c r="B90" s="33"/>
      <c r="C90" s="33"/>
      <c r="D90" s="8" t="s">
        <v>92</v>
      </c>
      <c r="E90" s="9">
        <f>+E91</f>
        <v>7000000</v>
      </c>
      <c r="F90" s="9">
        <f>+F91</f>
        <v>6512925</v>
      </c>
      <c r="G90" s="9">
        <f t="shared" si="1"/>
        <v>487075</v>
      </c>
      <c r="H90" s="9"/>
    </row>
    <row r="91" spans="2:8" ht="14.25">
      <c r="B91" s="33"/>
      <c r="C91" s="33"/>
      <c r="D91" s="8" t="s">
        <v>93</v>
      </c>
      <c r="E91" s="9">
        <v>7000000</v>
      </c>
      <c r="F91" s="9">
        <v>6512925</v>
      </c>
      <c r="G91" s="9">
        <f t="shared" si="1"/>
        <v>487075</v>
      </c>
      <c r="H91" s="9"/>
    </row>
    <row r="92" spans="2:8" ht="14.25">
      <c r="B92" s="33"/>
      <c r="C92" s="33"/>
      <c r="D92" s="8" t="s">
        <v>94</v>
      </c>
      <c r="E92" s="9">
        <f>+E93</f>
        <v>250000</v>
      </c>
      <c r="F92" s="9">
        <f>+F93</f>
        <v>245096</v>
      </c>
      <c r="G92" s="9">
        <f t="shared" si="1"/>
        <v>4904</v>
      </c>
      <c r="H92" s="9"/>
    </row>
    <row r="93" spans="2:8" ht="14.25">
      <c r="B93" s="33"/>
      <c r="C93" s="33"/>
      <c r="D93" s="8" t="s">
        <v>95</v>
      </c>
      <c r="E93" s="9">
        <v>250000</v>
      </c>
      <c r="F93" s="9">
        <v>245096</v>
      </c>
      <c r="G93" s="9">
        <f t="shared" si="1"/>
        <v>4904</v>
      </c>
      <c r="H93" s="9"/>
    </row>
    <row r="94" spans="2:8" ht="14.25">
      <c r="B94" s="33"/>
      <c r="C94" s="33"/>
      <c r="D94" s="8" t="s">
        <v>96</v>
      </c>
      <c r="E94" s="9">
        <f>+E95</f>
        <v>4700000</v>
      </c>
      <c r="F94" s="9">
        <f>+F95</f>
        <v>4158588</v>
      </c>
      <c r="G94" s="9">
        <f t="shared" si="1"/>
        <v>541412</v>
      </c>
      <c r="H94" s="9"/>
    </row>
    <row r="95" spans="2:8" ht="14.25">
      <c r="B95" s="33"/>
      <c r="C95" s="33"/>
      <c r="D95" s="8" t="s">
        <v>97</v>
      </c>
      <c r="E95" s="9">
        <v>4700000</v>
      </c>
      <c r="F95" s="9">
        <v>4158588</v>
      </c>
      <c r="G95" s="9">
        <f t="shared" si="1"/>
        <v>541412</v>
      </c>
      <c r="H95" s="9"/>
    </row>
    <row r="96" spans="2:8" ht="14.25">
      <c r="B96" s="33"/>
      <c r="C96" s="33"/>
      <c r="D96" s="8" t="s">
        <v>98</v>
      </c>
      <c r="E96" s="9">
        <f>+E97</f>
        <v>2000000</v>
      </c>
      <c r="F96" s="9">
        <f>+F97</f>
        <v>402055</v>
      </c>
      <c r="G96" s="9">
        <f t="shared" si="1"/>
        <v>1597945</v>
      </c>
      <c r="H96" s="9"/>
    </row>
    <row r="97" spans="2:8" ht="14.25">
      <c r="B97" s="33"/>
      <c r="C97" s="33"/>
      <c r="D97" s="8" t="s">
        <v>99</v>
      </c>
      <c r="E97" s="9">
        <v>2000000</v>
      </c>
      <c r="F97" s="9">
        <v>402055</v>
      </c>
      <c r="G97" s="9">
        <f t="shared" si="1"/>
        <v>1597945</v>
      </c>
      <c r="H97" s="9"/>
    </row>
    <row r="98" spans="2:8" ht="14.25">
      <c r="B98" s="33"/>
      <c r="C98" s="33"/>
      <c r="D98" s="8" t="s">
        <v>100</v>
      </c>
      <c r="E98" s="9">
        <f>+E99</f>
        <v>2500000</v>
      </c>
      <c r="F98" s="9">
        <f>+F99</f>
        <v>1823581</v>
      </c>
      <c r="G98" s="9">
        <f t="shared" si="1"/>
        <v>676419</v>
      </c>
      <c r="H98" s="9"/>
    </row>
    <row r="99" spans="2:8" ht="14.25">
      <c r="B99" s="33"/>
      <c r="C99" s="33"/>
      <c r="D99" s="8" t="s">
        <v>101</v>
      </c>
      <c r="E99" s="9">
        <v>2500000</v>
      </c>
      <c r="F99" s="9">
        <v>1823581</v>
      </c>
      <c r="G99" s="9">
        <f t="shared" si="1"/>
        <v>676419</v>
      </c>
      <c r="H99" s="9"/>
    </row>
    <row r="100" spans="2:8" ht="14.25">
      <c r="B100" s="33"/>
      <c r="C100" s="33"/>
      <c r="D100" s="8" t="s">
        <v>102</v>
      </c>
      <c r="E100" s="9">
        <f>+E101+E102+E103+E104+E105+E106</f>
        <v>3000000</v>
      </c>
      <c r="F100" s="9">
        <f>+F101+F102+F103+F104+F105+F106</f>
        <v>2106445</v>
      </c>
      <c r="G100" s="9">
        <f t="shared" si="1"/>
        <v>893555</v>
      </c>
      <c r="H100" s="9"/>
    </row>
    <row r="101" spans="2:8" ht="14.25">
      <c r="B101" s="33"/>
      <c r="C101" s="33"/>
      <c r="D101" s="8" t="s">
        <v>103</v>
      </c>
      <c r="E101" s="9">
        <v>3000000</v>
      </c>
      <c r="F101" s="9">
        <v>2106445</v>
      </c>
      <c r="G101" s="9">
        <f t="shared" si="1"/>
        <v>893555</v>
      </c>
      <c r="H101" s="9"/>
    </row>
    <row r="102" spans="2:8" ht="14.25">
      <c r="B102" s="33"/>
      <c r="C102" s="33"/>
      <c r="D102" s="8" t="s">
        <v>104</v>
      </c>
      <c r="E102" s="9"/>
      <c r="F102" s="9"/>
      <c r="G102" s="9">
        <f t="shared" si="1"/>
        <v>0</v>
      </c>
      <c r="H102" s="9"/>
    </row>
    <row r="103" spans="2:8" ht="14.25">
      <c r="B103" s="33"/>
      <c r="C103" s="33"/>
      <c r="D103" s="8" t="s">
        <v>105</v>
      </c>
      <c r="E103" s="9"/>
      <c r="F103" s="9"/>
      <c r="G103" s="9">
        <f t="shared" si="1"/>
        <v>0</v>
      </c>
      <c r="H103" s="9"/>
    </row>
    <row r="104" spans="2:8" ht="14.25">
      <c r="B104" s="33"/>
      <c r="C104" s="33"/>
      <c r="D104" s="8" t="s">
        <v>106</v>
      </c>
      <c r="E104" s="9"/>
      <c r="F104" s="9"/>
      <c r="G104" s="9">
        <f t="shared" si="1"/>
        <v>0</v>
      </c>
      <c r="H104" s="9"/>
    </row>
    <row r="105" spans="2:8" ht="14.25">
      <c r="B105" s="33"/>
      <c r="C105" s="33"/>
      <c r="D105" s="8" t="s">
        <v>107</v>
      </c>
      <c r="E105" s="9"/>
      <c r="F105" s="9"/>
      <c r="G105" s="9">
        <f t="shared" si="1"/>
        <v>0</v>
      </c>
      <c r="H105" s="9"/>
    </row>
    <row r="106" spans="2:8" ht="14.25">
      <c r="B106" s="33"/>
      <c r="C106" s="33"/>
      <c r="D106" s="8" t="s">
        <v>108</v>
      </c>
      <c r="E106" s="9"/>
      <c r="F106" s="9"/>
      <c r="G106" s="9">
        <f t="shared" si="1"/>
        <v>0</v>
      </c>
      <c r="H106" s="9"/>
    </row>
    <row r="107" spans="2:8" ht="14.25">
      <c r="B107" s="33"/>
      <c r="C107" s="33"/>
      <c r="D107" s="8" t="s">
        <v>109</v>
      </c>
      <c r="E107" s="9">
        <f>+E108+E110+E112+E114+E116+E118+E120+E122+E124+E126+E128+E130+E132+E134+E136+E138+E140+E142+E144+E146+E148+E150</f>
        <v>143600000</v>
      </c>
      <c r="F107" s="9">
        <f>+F108+F110+F112+F114+F116+F118+F120+F122+F124+F126+F128+F130+F132+F134+F136+F138+F140+F142+F144+F146+F148+F150</f>
        <v>133402059</v>
      </c>
      <c r="G107" s="9">
        <f t="shared" si="1"/>
        <v>10197941</v>
      </c>
      <c r="H107" s="9"/>
    </row>
    <row r="108" spans="2:8" ht="14.25">
      <c r="B108" s="33"/>
      <c r="C108" s="33"/>
      <c r="D108" s="8" t="s">
        <v>110</v>
      </c>
      <c r="E108" s="9">
        <f>+E109</f>
        <v>3500000</v>
      </c>
      <c r="F108" s="9">
        <f>+F109</f>
        <v>2921993</v>
      </c>
      <c r="G108" s="9">
        <f t="shared" si="1"/>
        <v>578007</v>
      </c>
      <c r="H108" s="9"/>
    </row>
    <row r="109" spans="2:8" ht="14.25">
      <c r="B109" s="33"/>
      <c r="C109" s="33"/>
      <c r="D109" s="8" t="s">
        <v>111</v>
      </c>
      <c r="E109" s="9">
        <v>3500000</v>
      </c>
      <c r="F109" s="9">
        <v>2921993</v>
      </c>
      <c r="G109" s="9">
        <f t="shared" si="1"/>
        <v>578007</v>
      </c>
      <c r="H109" s="9"/>
    </row>
    <row r="110" spans="2:8" ht="14.25">
      <c r="B110" s="33"/>
      <c r="C110" s="33"/>
      <c r="D110" s="8" t="s">
        <v>112</v>
      </c>
      <c r="E110" s="9">
        <f>+E111</f>
        <v>300000</v>
      </c>
      <c r="F110" s="9">
        <f>+F111</f>
        <v>157488</v>
      </c>
      <c r="G110" s="9">
        <f t="shared" si="1"/>
        <v>142512</v>
      </c>
      <c r="H110" s="9"/>
    </row>
    <row r="111" spans="2:8" ht="14.25">
      <c r="B111" s="33"/>
      <c r="C111" s="33"/>
      <c r="D111" s="8" t="s">
        <v>113</v>
      </c>
      <c r="E111" s="9">
        <v>300000</v>
      </c>
      <c r="F111" s="9">
        <v>157488</v>
      </c>
      <c r="G111" s="9">
        <f t="shared" si="1"/>
        <v>142512</v>
      </c>
      <c r="H111" s="9"/>
    </row>
    <row r="112" spans="2:8" ht="14.25">
      <c r="B112" s="33"/>
      <c r="C112" s="33"/>
      <c r="D112" s="8" t="s">
        <v>114</v>
      </c>
      <c r="E112" s="9">
        <f>+E113</f>
        <v>2000000</v>
      </c>
      <c r="F112" s="9">
        <f>+F113</f>
        <v>1461323</v>
      </c>
      <c r="G112" s="9">
        <f t="shared" si="1"/>
        <v>538677</v>
      </c>
      <c r="H112" s="9"/>
    </row>
    <row r="113" spans="2:8" ht="14.25">
      <c r="B113" s="33"/>
      <c r="C113" s="33"/>
      <c r="D113" s="8" t="s">
        <v>115</v>
      </c>
      <c r="E113" s="9">
        <v>2000000</v>
      </c>
      <c r="F113" s="9">
        <v>1461323</v>
      </c>
      <c r="G113" s="9">
        <f t="shared" si="1"/>
        <v>538677</v>
      </c>
      <c r="H113" s="9"/>
    </row>
    <row r="114" spans="2:8" ht="14.25">
      <c r="B114" s="33"/>
      <c r="C114" s="33"/>
      <c r="D114" s="8" t="s">
        <v>116</v>
      </c>
      <c r="E114" s="9">
        <f>+E115</f>
        <v>9500000</v>
      </c>
      <c r="F114" s="9">
        <f>+F115</f>
        <v>8486070</v>
      </c>
      <c r="G114" s="9">
        <f t="shared" si="1"/>
        <v>1013930</v>
      </c>
      <c r="H114" s="9"/>
    </row>
    <row r="115" spans="2:8" ht="14.25">
      <c r="B115" s="33"/>
      <c r="C115" s="33"/>
      <c r="D115" s="8" t="s">
        <v>117</v>
      </c>
      <c r="E115" s="9">
        <v>9500000</v>
      </c>
      <c r="F115" s="9">
        <v>8486070</v>
      </c>
      <c r="G115" s="9">
        <f t="shared" si="1"/>
        <v>1013930</v>
      </c>
      <c r="H115" s="9"/>
    </row>
    <row r="116" spans="2:8" ht="14.25">
      <c r="B116" s="33"/>
      <c r="C116" s="33"/>
      <c r="D116" s="8" t="s">
        <v>118</v>
      </c>
      <c r="E116" s="9">
        <f>+E117</f>
        <v>7000000</v>
      </c>
      <c r="F116" s="9">
        <f>+F117</f>
        <v>6316182</v>
      </c>
      <c r="G116" s="9">
        <f t="shared" si="1"/>
        <v>683818</v>
      </c>
      <c r="H116" s="9"/>
    </row>
    <row r="117" spans="2:8" ht="14.25">
      <c r="B117" s="33"/>
      <c r="C117" s="33"/>
      <c r="D117" s="8" t="s">
        <v>119</v>
      </c>
      <c r="E117" s="9">
        <v>7000000</v>
      </c>
      <c r="F117" s="9">
        <v>6316182</v>
      </c>
      <c r="G117" s="9">
        <f t="shared" si="1"/>
        <v>683818</v>
      </c>
      <c r="H117" s="9"/>
    </row>
    <row r="118" spans="2:8" ht="14.25">
      <c r="B118" s="33"/>
      <c r="C118" s="33"/>
      <c r="D118" s="8" t="s">
        <v>120</v>
      </c>
      <c r="E118" s="9">
        <f>+E119</f>
        <v>1600000</v>
      </c>
      <c r="F118" s="9">
        <f>+F119</f>
        <v>1512592</v>
      </c>
      <c r="G118" s="9">
        <f t="shared" si="1"/>
        <v>87408</v>
      </c>
      <c r="H118" s="9"/>
    </row>
    <row r="119" spans="2:8" ht="14.25">
      <c r="B119" s="33"/>
      <c r="C119" s="33"/>
      <c r="D119" s="8" t="s">
        <v>121</v>
      </c>
      <c r="E119" s="9">
        <v>1600000</v>
      </c>
      <c r="F119" s="9">
        <v>1512592</v>
      </c>
      <c r="G119" s="9">
        <f t="shared" si="1"/>
        <v>87408</v>
      </c>
      <c r="H119" s="9"/>
    </row>
    <row r="120" spans="2:8" ht="14.25">
      <c r="B120" s="33"/>
      <c r="C120" s="33"/>
      <c r="D120" s="8" t="s">
        <v>88</v>
      </c>
      <c r="E120" s="9">
        <f>+E121</f>
        <v>0</v>
      </c>
      <c r="F120" s="9">
        <f>+F121</f>
        <v>0</v>
      </c>
      <c r="G120" s="9">
        <f t="shared" si="1"/>
        <v>0</v>
      </c>
      <c r="H120" s="9"/>
    </row>
    <row r="121" spans="2:8" ht="14.25">
      <c r="B121" s="33"/>
      <c r="C121" s="33"/>
      <c r="D121" s="8" t="s">
        <v>89</v>
      </c>
      <c r="E121" s="9"/>
      <c r="F121" s="9"/>
      <c r="G121" s="9">
        <f t="shared" si="1"/>
        <v>0</v>
      </c>
      <c r="H121" s="9"/>
    </row>
    <row r="122" spans="2:8" ht="14.25">
      <c r="B122" s="33"/>
      <c r="C122" s="33"/>
      <c r="D122" s="8" t="s">
        <v>90</v>
      </c>
      <c r="E122" s="9">
        <f>+E123</f>
        <v>0</v>
      </c>
      <c r="F122" s="9">
        <f>+F123</f>
        <v>0</v>
      </c>
      <c r="G122" s="9">
        <f t="shared" si="1"/>
        <v>0</v>
      </c>
      <c r="H122" s="9"/>
    </row>
    <row r="123" spans="2:8" ht="14.25">
      <c r="B123" s="33"/>
      <c r="C123" s="33"/>
      <c r="D123" s="8" t="s">
        <v>91</v>
      </c>
      <c r="E123" s="9"/>
      <c r="F123" s="9"/>
      <c r="G123" s="9">
        <f t="shared" si="1"/>
        <v>0</v>
      </c>
      <c r="H123" s="9"/>
    </row>
    <row r="124" spans="2:8" ht="14.25">
      <c r="B124" s="33"/>
      <c r="C124" s="33"/>
      <c r="D124" s="8" t="s">
        <v>122</v>
      </c>
      <c r="E124" s="9">
        <f>+E125</f>
        <v>49000000</v>
      </c>
      <c r="F124" s="9">
        <f>+F125</f>
        <v>48510176</v>
      </c>
      <c r="G124" s="9">
        <f t="shared" si="1"/>
        <v>489824</v>
      </c>
      <c r="H124" s="9"/>
    </row>
    <row r="125" spans="2:8" ht="14.25">
      <c r="B125" s="33"/>
      <c r="C125" s="33"/>
      <c r="D125" s="8" t="s">
        <v>123</v>
      </c>
      <c r="E125" s="9">
        <v>49000000</v>
      </c>
      <c r="F125" s="9">
        <v>48510176</v>
      </c>
      <c r="G125" s="9">
        <f t="shared" si="1"/>
        <v>489824</v>
      </c>
      <c r="H125" s="9"/>
    </row>
    <row r="126" spans="2:8" ht="14.25">
      <c r="B126" s="33"/>
      <c r="C126" s="33"/>
      <c r="D126" s="8" t="s">
        <v>124</v>
      </c>
      <c r="E126" s="9">
        <f>+E127</f>
        <v>1400000</v>
      </c>
      <c r="F126" s="9">
        <f>+F127</f>
        <v>1254169</v>
      </c>
      <c r="G126" s="9">
        <f t="shared" si="1"/>
        <v>145831</v>
      </c>
      <c r="H126" s="9"/>
    </row>
    <row r="127" spans="2:8" ht="14.25">
      <c r="B127" s="33"/>
      <c r="C127" s="33"/>
      <c r="D127" s="8" t="s">
        <v>125</v>
      </c>
      <c r="E127" s="9">
        <v>1400000</v>
      </c>
      <c r="F127" s="9">
        <v>1254169</v>
      </c>
      <c r="G127" s="9">
        <f t="shared" si="1"/>
        <v>145831</v>
      </c>
      <c r="H127" s="9"/>
    </row>
    <row r="128" spans="2:8" ht="14.25">
      <c r="B128" s="33"/>
      <c r="C128" s="33"/>
      <c r="D128" s="8" t="s">
        <v>126</v>
      </c>
      <c r="E128" s="9">
        <f>+E129</f>
        <v>100000</v>
      </c>
      <c r="F128" s="9">
        <f>+F129</f>
        <v>4296</v>
      </c>
      <c r="G128" s="9">
        <f t="shared" si="1"/>
        <v>95704</v>
      </c>
      <c r="H128" s="9"/>
    </row>
    <row r="129" spans="2:8" ht="14.25">
      <c r="B129" s="33"/>
      <c r="C129" s="33"/>
      <c r="D129" s="8" t="s">
        <v>127</v>
      </c>
      <c r="E129" s="9">
        <v>100000</v>
      </c>
      <c r="F129" s="9">
        <v>4296</v>
      </c>
      <c r="G129" s="9">
        <f t="shared" si="1"/>
        <v>95704</v>
      </c>
      <c r="H129" s="9"/>
    </row>
    <row r="130" spans="2:8" ht="14.25">
      <c r="B130" s="33"/>
      <c r="C130" s="33"/>
      <c r="D130" s="8" t="s">
        <v>128</v>
      </c>
      <c r="E130" s="9">
        <f>+E131</f>
        <v>0</v>
      </c>
      <c r="F130" s="9">
        <f>+F131</f>
        <v>0</v>
      </c>
      <c r="G130" s="9">
        <f t="shared" si="1"/>
        <v>0</v>
      </c>
      <c r="H130" s="9"/>
    </row>
    <row r="131" spans="2:8" ht="14.25">
      <c r="B131" s="33"/>
      <c r="C131" s="33"/>
      <c r="D131" s="8" t="s">
        <v>129</v>
      </c>
      <c r="E131" s="9"/>
      <c r="F131" s="9"/>
      <c r="G131" s="9">
        <f t="shared" si="1"/>
        <v>0</v>
      </c>
      <c r="H131" s="9"/>
    </row>
    <row r="132" spans="2:8" ht="14.25">
      <c r="B132" s="33"/>
      <c r="C132" s="33"/>
      <c r="D132" s="8" t="s">
        <v>130</v>
      </c>
      <c r="E132" s="9">
        <f>+E133</f>
        <v>50000000</v>
      </c>
      <c r="F132" s="9">
        <f>+F133</f>
        <v>47613414</v>
      </c>
      <c r="G132" s="9">
        <f t="shared" si="1"/>
        <v>2386586</v>
      </c>
      <c r="H132" s="9"/>
    </row>
    <row r="133" spans="2:8" ht="14.25">
      <c r="B133" s="33"/>
      <c r="C133" s="33"/>
      <c r="D133" s="8" t="s">
        <v>131</v>
      </c>
      <c r="E133" s="9">
        <v>50000000</v>
      </c>
      <c r="F133" s="9">
        <v>47613414</v>
      </c>
      <c r="G133" s="9">
        <f t="shared" si="1"/>
        <v>2386586</v>
      </c>
      <c r="H133" s="9"/>
    </row>
    <row r="134" spans="2:8" ht="14.25">
      <c r="B134" s="33"/>
      <c r="C134" s="33"/>
      <c r="D134" s="8" t="s">
        <v>132</v>
      </c>
      <c r="E134" s="9">
        <f>+E135</f>
        <v>500000</v>
      </c>
      <c r="F134" s="9">
        <f>+F135</f>
        <v>423462</v>
      </c>
      <c r="G134" s="9">
        <f t="shared" si="1"/>
        <v>76538</v>
      </c>
      <c r="H134" s="9"/>
    </row>
    <row r="135" spans="2:8" ht="14.25">
      <c r="B135" s="33"/>
      <c r="C135" s="33"/>
      <c r="D135" s="8" t="s">
        <v>133</v>
      </c>
      <c r="E135" s="9">
        <v>500000</v>
      </c>
      <c r="F135" s="9">
        <v>423462</v>
      </c>
      <c r="G135" s="9">
        <f t="shared" ref="G135:G198" si="2">E135-F135</f>
        <v>76538</v>
      </c>
      <c r="H135" s="9"/>
    </row>
    <row r="136" spans="2:8" ht="14.25">
      <c r="B136" s="33"/>
      <c r="C136" s="33"/>
      <c r="D136" s="8" t="s">
        <v>94</v>
      </c>
      <c r="E136" s="9">
        <f>+E137</f>
        <v>1500000</v>
      </c>
      <c r="F136" s="9">
        <f>+F137</f>
        <v>1069780</v>
      </c>
      <c r="G136" s="9">
        <f t="shared" si="2"/>
        <v>430220</v>
      </c>
      <c r="H136" s="9"/>
    </row>
    <row r="137" spans="2:8" ht="14.25">
      <c r="B137" s="33"/>
      <c r="C137" s="33"/>
      <c r="D137" s="8" t="s">
        <v>95</v>
      </c>
      <c r="E137" s="9">
        <v>1500000</v>
      </c>
      <c r="F137" s="9">
        <v>1069780</v>
      </c>
      <c r="G137" s="9">
        <f t="shared" si="2"/>
        <v>430220</v>
      </c>
      <c r="H137" s="9"/>
    </row>
    <row r="138" spans="2:8" ht="14.25">
      <c r="B138" s="33"/>
      <c r="C138" s="33"/>
      <c r="D138" s="8" t="s">
        <v>96</v>
      </c>
      <c r="E138" s="9">
        <f>+E139</f>
        <v>4000000</v>
      </c>
      <c r="F138" s="9">
        <f>+F139</f>
        <v>3257566</v>
      </c>
      <c r="G138" s="9">
        <f t="shared" si="2"/>
        <v>742434</v>
      </c>
      <c r="H138" s="9"/>
    </row>
    <row r="139" spans="2:8" ht="14.25">
      <c r="B139" s="33"/>
      <c r="C139" s="33"/>
      <c r="D139" s="8" t="s">
        <v>97</v>
      </c>
      <c r="E139" s="9">
        <v>4000000</v>
      </c>
      <c r="F139" s="9">
        <v>3257566</v>
      </c>
      <c r="G139" s="9">
        <f t="shared" si="2"/>
        <v>742434</v>
      </c>
      <c r="H139" s="9"/>
    </row>
    <row r="140" spans="2:8" ht="14.25">
      <c r="B140" s="33"/>
      <c r="C140" s="33"/>
      <c r="D140" s="8" t="s">
        <v>134</v>
      </c>
      <c r="E140" s="9">
        <f>+E141</f>
        <v>2800000</v>
      </c>
      <c r="F140" s="9">
        <f>+F141</f>
        <v>2758400</v>
      </c>
      <c r="G140" s="9">
        <f t="shared" si="2"/>
        <v>41600</v>
      </c>
      <c r="H140" s="9"/>
    </row>
    <row r="141" spans="2:8" ht="14.25">
      <c r="B141" s="33"/>
      <c r="C141" s="33"/>
      <c r="D141" s="8" t="s">
        <v>135</v>
      </c>
      <c r="E141" s="9">
        <v>2800000</v>
      </c>
      <c r="F141" s="9">
        <v>2758400</v>
      </c>
      <c r="G141" s="9">
        <f t="shared" si="2"/>
        <v>41600</v>
      </c>
      <c r="H141" s="9"/>
    </row>
    <row r="142" spans="2:8" ht="14.25">
      <c r="B142" s="33"/>
      <c r="C142" s="33"/>
      <c r="D142" s="8" t="s">
        <v>136</v>
      </c>
      <c r="E142" s="9">
        <f>+E143</f>
        <v>200000</v>
      </c>
      <c r="F142" s="9">
        <f>+F143</f>
        <v>149231</v>
      </c>
      <c r="G142" s="9">
        <f t="shared" si="2"/>
        <v>50769</v>
      </c>
      <c r="H142" s="9"/>
    </row>
    <row r="143" spans="2:8" ht="14.25">
      <c r="B143" s="33"/>
      <c r="C143" s="33"/>
      <c r="D143" s="8" t="s">
        <v>137</v>
      </c>
      <c r="E143" s="9">
        <v>200000</v>
      </c>
      <c r="F143" s="9">
        <v>149231</v>
      </c>
      <c r="G143" s="9">
        <f t="shared" si="2"/>
        <v>50769</v>
      </c>
      <c r="H143" s="9"/>
    </row>
    <row r="144" spans="2:8" ht="14.25">
      <c r="B144" s="33"/>
      <c r="C144" s="33"/>
      <c r="D144" s="8" t="s">
        <v>138</v>
      </c>
      <c r="E144" s="9">
        <f>+E145</f>
        <v>6000000</v>
      </c>
      <c r="F144" s="9">
        <f>+F145</f>
        <v>5070259</v>
      </c>
      <c r="G144" s="9">
        <f t="shared" si="2"/>
        <v>929741</v>
      </c>
      <c r="H144" s="9"/>
    </row>
    <row r="145" spans="2:8" ht="14.25">
      <c r="B145" s="33"/>
      <c r="C145" s="33"/>
      <c r="D145" s="8" t="s">
        <v>139</v>
      </c>
      <c r="E145" s="9">
        <v>6000000</v>
      </c>
      <c r="F145" s="9">
        <v>5070259</v>
      </c>
      <c r="G145" s="9">
        <f t="shared" si="2"/>
        <v>929741</v>
      </c>
      <c r="H145" s="9"/>
    </row>
    <row r="146" spans="2:8" ht="14.25">
      <c r="B146" s="33"/>
      <c r="C146" s="33"/>
      <c r="D146" s="8" t="s">
        <v>140</v>
      </c>
      <c r="E146" s="9">
        <f>+E147</f>
        <v>2500000</v>
      </c>
      <c r="F146" s="9">
        <f>+F147</f>
        <v>1450351</v>
      </c>
      <c r="G146" s="9">
        <f t="shared" si="2"/>
        <v>1049649</v>
      </c>
      <c r="H146" s="9"/>
    </row>
    <row r="147" spans="2:8" ht="14.25">
      <c r="B147" s="33"/>
      <c r="C147" s="33"/>
      <c r="D147" s="8" t="s">
        <v>141</v>
      </c>
      <c r="E147" s="9">
        <v>2500000</v>
      </c>
      <c r="F147" s="9">
        <v>1450351</v>
      </c>
      <c r="G147" s="9">
        <f t="shared" si="2"/>
        <v>1049649</v>
      </c>
      <c r="H147" s="9"/>
    </row>
    <row r="148" spans="2:8" ht="14.25">
      <c r="B148" s="33"/>
      <c r="C148" s="33"/>
      <c r="D148" s="8" t="s">
        <v>142</v>
      </c>
      <c r="E148" s="9">
        <f>+E149</f>
        <v>700000</v>
      </c>
      <c r="F148" s="9">
        <f>+F149</f>
        <v>617400</v>
      </c>
      <c r="G148" s="9">
        <f t="shared" si="2"/>
        <v>82600</v>
      </c>
      <c r="H148" s="9"/>
    </row>
    <row r="149" spans="2:8" ht="14.25">
      <c r="B149" s="33"/>
      <c r="C149" s="33"/>
      <c r="D149" s="8" t="s">
        <v>143</v>
      </c>
      <c r="E149" s="9">
        <v>700000</v>
      </c>
      <c r="F149" s="9">
        <v>617400</v>
      </c>
      <c r="G149" s="9">
        <f t="shared" si="2"/>
        <v>82600</v>
      </c>
      <c r="H149" s="9"/>
    </row>
    <row r="150" spans="2:8" ht="14.25">
      <c r="B150" s="33"/>
      <c r="C150" s="33"/>
      <c r="D150" s="8" t="s">
        <v>102</v>
      </c>
      <c r="E150" s="9">
        <f>+E151</f>
        <v>1000000</v>
      </c>
      <c r="F150" s="9">
        <f>+F151</f>
        <v>367907</v>
      </c>
      <c r="G150" s="9">
        <f t="shared" si="2"/>
        <v>632093</v>
      </c>
      <c r="H150" s="9"/>
    </row>
    <row r="151" spans="2:8" ht="14.25">
      <c r="B151" s="33"/>
      <c r="C151" s="33"/>
      <c r="D151" s="8" t="s">
        <v>103</v>
      </c>
      <c r="E151" s="9">
        <v>1000000</v>
      </c>
      <c r="F151" s="9">
        <v>367907</v>
      </c>
      <c r="G151" s="9">
        <f t="shared" si="2"/>
        <v>632093</v>
      </c>
      <c r="H151" s="9"/>
    </row>
    <row r="152" spans="2:8" ht="14.25">
      <c r="B152" s="33"/>
      <c r="C152" s="33"/>
      <c r="D152" s="8" t="s">
        <v>144</v>
      </c>
      <c r="E152" s="9">
        <f>+E153</f>
        <v>0</v>
      </c>
      <c r="F152" s="9">
        <f>+F153</f>
        <v>0</v>
      </c>
      <c r="G152" s="9">
        <f t="shared" si="2"/>
        <v>0</v>
      </c>
      <c r="H152" s="9"/>
    </row>
    <row r="153" spans="2:8" ht="14.25">
      <c r="B153" s="33"/>
      <c r="C153" s="33"/>
      <c r="D153" s="8" t="s">
        <v>145</v>
      </c>
      <c r="E153" s="9">
        <f>+E154</f>
        <v>0</v>
      </c>
      <c r="F153" s="9">
        <f>+F154</f>
        <v>0</v>
      </c>
      <c r="G153" s="9">
        <f t="shared" si="2"/>
        <v>0</v>
      </c>
      <c r="H153" s="9"/>
    </row>
    <row r="154" spans="2:8" ht="14.25">
      <c r="B154" s="33"/>
      <c r="C154" s="33"/>
      <c r="D154" s="8" t="s">
        <v>146</v>
      </c>
      <c r="E154" s="9">
        <f>+E155+E156+E157+E158+E159+E160+E161+E162</f>
        <v>0</v>
      </c>
      <c r="F154" s="9">
        <f>+F155+F156+F157+F158+F159+F160+F161+F162</f>
        <v>0</v>
      </c>
      <c r="G154" s="9">
        <f t="shared" si="2"/>
        <v>0</v>
      </c>
      <c r="H154" s="9"/>
    </row>
    <row r="155" spans="2:8" ht="14.25">
      <c r="B155" s="33"/>
      <c r="C155" s="33"/>
      <c r="D155" s="8" t="s">
        <v>147</v>
      </c>
      <c r="E155" s="9"/>
      <c r="F155" s="9"/>
      <c r="G155" s="9">
        <f t="shared" si="2"/>
        <v>0</v>
      </c>
      <c r="H155" s="9"/>
    </row>
    <row r="156" spans="2:8" ht="14.25">
      <c r="B156" s="33"/>
      <c r="C156" s="33"/>
      <c r="D156" s="8" t="s">
        <v>148</v>
      </c>
      <c r="E156" s="9"/>
      <c r="F156" s="9"/>
      <c r="G156" s="9">
        <f t="shared" si="2"/>
        <v>0</v>
      </c>
      <c r="H156" s="9"/>
    </row>
    <row r="157" spans="2:8" ht="14.25">
      <c r="B157" s="33"/>
      <c r="C157" s="33"/>
      <c r="D157" s="8" t="s">
        <v>149</v>
      </c>
      <c r="E157" s="9"/>
      <c r="F157" s="9"/>
      <c r="G157" s="9">
        <f t="shared" si="2"/>
        <v>0</v>
      </c>
      <c r="H157" s="9"/>
    </row>
    <row r="158" spans="2:8" ht="14.25">
      <c r="B158" s="33"/>
      <c r="C158" s="33"/>
      <c r="D158" s="8" t="s">
        <v>150</v>
      </c>
      <c r="E158" s="9"/>
      <c r="F158" s="9"/>
      <c r="G158" s="9">
        <f t="shared" si="2"/>
        <v>0</v>
      </c>
      <c r="H158" s="9"/>
    </row>
    <row r="159" spans="2:8" ht="14.25">
      <c r="B159" s="33"/>
      <c r="C159" s="33"/>
      <c r="D159" s="8" t="s">
        <v>151</v>
      </c>
      <c r="E159" s="9"/>
      <c r="F159" s="9"/>
      <c r="G159" s="9">
        <f t="shared" si="2"/>
        <v>0</v>
      </c>
      <c r="H159" s="9"/>
    </row>
    <row r="160" spans="2:8" ht="14.25">
      <c r="B160" s="33"/>
      <c r="C160" s="33"/>
      <c r="D160" s="8" t="s">
        <v>152</v>
      </c>
      <c r="E160" s="9"/>
      <c r="F160" s="9"/>
      <c r="G160" s="9">
        <f t="shared" si="2"/>
        <v>0</v>
      </c>
      <c r="H160" s="9"/>
    </row>
    <row r="161" spans="2:8" ht="14.25">
      <c r="B161" s="33"/>
      <c r="C161" s="33"/>
      <c r="D161" s="8" t="s">
        <v>153</v>
      </c>
      <c r="E161" s="9"/>
      <c r="F161" s="9"/>
      <c r="G161" s="9">
        <f t="shared" si="2"/>
        <v>0</v>
      </c>
      <c r="H161" s="9"/>
    </row>
    <row r="162" spans="2:8" ht="14.25">
      <c r="B162" s="33"/>
      <c r="C162" s="33"/>
      <c r="D162" s="8" t="s">
        <v>154</v>
      </c>
      <c r="E162" s="9"/>
      <c r="F162" s="9"/>
      <c r="G162" s="9">
        <f t="shared" si="2"/>
        <v>0</v>
      </c>
      <c r="H162" s="9"/>
    </row>
    <row r="163" spans="2:8" ht="14.25">
      <c r="B163" s="33"/>
      <c r="C163" s="33"/>
      <c r="D163" s="8" t="s">
        <v>155</v>
      </c>
      <c r="E163" s="9">
        <f>+E164</f>
        <v>40000</v>
      </c>
      <c r="F163" s="9">
        <f>+F164</f>
        <v>38036</v>
      </c>
      <c r="G163" s="9">
        <f t="shared" si="2"/>
        <v>1964</v>
      </c>
      <c r="H163" s="9"/>
    </row>
    <row r="164" spans="2:8" ht="14.25">
      <c r="B164" s="33"/>
      <c r="C164" s="33"/>
      <c r="D164" s="8" t="s">
        <v>156</v>
      </c>
      <c r="E164" s="9">
        <v>40000</v>
      </c>
      <c r="F164" s="9">
        <v>38036</v>
      </c>
      <c r="G164" s="9">
        <f t="shared" si="2"/>
        <v>1964</v>
      </c>
      <c r="H164" s="9"/>
    </row>
    <row r="165" spans="2:8" ht="14.25">
      <c r="B165" s="33"/>
      <c r="C165" s="33"/>
      <c r="D165" s="8" t="s">
        <v>157</v>
      </c>
      <c r="E165" s="9">
        <f>+E166+E167</f>
        <v>8200000</v>
      </c>
      <c r="F165" s="9">
        <f>+F166+F167</f>
        <v>7824250</v>
      </c>
      <c r="G165" s="9">
        <f t="shared" si="2"/>
        <v>375750</v>
      </c>
      <c r="H165" s="9"/>
    </row>
    <row r="166" spans="2:8" ht="14.25">
      <c r="B166" s="33"/>
      <c r="C166" s="33"/>
      <c r="D166" s="8" t="s">
        <v>158</v>
      </c>
      <c r="E166" s="9">
        <v>8200000</v>
      </c>
      <c r="F166" s="9">
        <v>7824250</v>
      </c>
      <c r="G166" s="9">
        <f t="shared" si="2"/>
        <v>375750</v>
      </c>
      <c r="H166" s="9"/>
    </row>
    <row r="167" spans="2:8" ht="14.25">
      <c r="B167" s="33"/>
      <c r="C167" s="33"/>
      <c r="D167" s="8" t="s">
        <v>102</v>
      </c>
      <c r="E167" s="9"/>
      <c r="F167" s="9"/>
      <c r="G167" s="9">
        <f t="shared" si="2"/>
        <v>0</v>
      </c>
      <c r="H167" s="9"/>
    </row>
    <row r="168" spans="2:8" ht="14.25">
      <c r="B168" s="33"/>
      <c r="C168" s="34"/>
      <c r="D168" s="10" t="s">
        <v>159</v>
      </c>
      <c r="E168" s="11">
        <f>+E47+E69+E107+E152+E163+E165</f>
        <v>811370000</v>
      </c>
      <c r="F168" s="11">
        <f>+F47+F69+F107+F152+F163+F165</f>
        <v>782830777</v>
      </c>
      <c r="G168" s="11">
        <f t="shared" si="2"/>
        <v>28539223</v>
      </c>
      <c r="H168" s="11"/>
    </row>
    <row r="169" spans="2:8" ht="14.25">
      <c r="B169" s="34"/>
      <c r="C169" s="12" t="s">
        <v>160</v>
      </c>
      <c r="D169" s="13"/>
      <c r="E169" s="14">
        <f xml:space="preserve"> +E46 - E168</f>
        <v>62044000</v>
      </c>
      <c r="F169" s="14">
        <f xml:space="preserve"> +F46 - F168</f>
        <v>97465307</v>
      </c>
      <c r="G169" s="14">
        <f t="shared" si="2"/>
        <v>-35421307</v>
      </c>
      <c r="H169" s="14"/>
    </row>
    <row r="170" spans="2:8" ht="14.25">
      <c r="B170" s="32" t="s">
        <v>161</v>
      </c>
      <c r="C170" s="32" t="s">
        <v>10</v>
      </c>
      <c r="D170" s="8" t="s">
        <v>162</v>
      </c>
      <c r="E170" s="9"/>
      <c r="F170" s="9"/>
      <c r="G170" s="9">
        <f t="shared" si="2"/>
        <v>0</v>
      </c>
      <c r="H170" s="9"/>
    </row>
    <row r="171" spans="2:8" ht="14.25">
      <c r="B171" s="33"/>
      <c r="C171" s="33"/>
      <c r="D171" s="8" t="s">
        <v>163</v>
      </c>
      <c r="E171" s="9"/>
      <c r="F171" s="9"/>
      <c r="G171" s="9">
        <f t="shared" si="2"/>
        <v>0</v>
      </c>
      <c r="H171" s="9"/>
    </row>
    <row r="172" spans="2:8" ht="14.25">
      <c r="B172" s="33"/>
      <c r="C172" s="33"/>
      <c r="D172" s="8" t="s">
        <v>164</v>
      </c>
      <c r="E172" s="9"/>
      <c r="F172" s="9"/>
      <c r="G172" s="9">
        <f t="shared" si="2"/>
        <v>0</v>
      </c>
      <c r="H172" s="9"/>
    </row>
    <row r="173" spans="2:8" ht="14.25">
      <c r="B173" s="33"/>
      <c r="C173" s="33"/>
      <c r="D173" s="8" t="s">
        <v>165</v>
      </c>
      <c r="E173" s="9"/>
      <c r="F173" s="9"/>
      <c r="G173" s="9">
        <f t="shared" si="2"/>
        <v>0</v>
      </c>
      <c r="H173" s="9"/>
    </row>
    <row r="174" spans="2:8" ht="14.25">
      <c r="B174" s="33"/>
      <c r="C174" s="34"/>
      <c r="D174" s="10" t="s">
        <v>166</v>
      </c>
      <c r="E174" s="11">
        <f>+E170+E171+E172+E173</f>
        <v>0</v>
      </c>
      <c r="F174" s="11">
        <f>+F170+F171+F172+F173</f>
        <v>0</v>
      </c>
      <c r="G174" s="11">
        <f t="shared" si="2"/>
        <v>0</v>
      </c>
      <c r="H174" s="11"/>
    </row>
    <row r="175" spans="2:8" ht="14.25">
      <c r="B175" s="33"/>
      <c r="C175" s="32" t="s">
        <v>51</v>
      </c>
      <c r="D175" s="8" t="s">
        <v>167</v>
      </c>
      <c r="E175" s="9">
        <f>+E176</f>
        <v>5232000</v>
      </c>
      <c r="F175" s="9">
        <f>+F176</f>
        <v>5232000</v>
      </c>
      <c r="G175" s="9">
        <f t="shared" si="2"/>
        <v>0</v>
      </c>
      <c r="H175" s="9"/>
    </row>
    <row r="176" spans="2:8" ht="14.25">
      <c r="B176" s="33"/>
      <c r="C176" s="33"/>
      <c r="D176" s="8" t="s">
        <v>168</v>
      </c>
      <c r="E176" s="9">
        <v>5232000</v>
      </c>
      <c r="F176" s="9">
        <v>5232000</v>
      </c>
      <c r="G176" s="9">
        <f t="shared" si="2"/>
        <v>0</v>
      </c>
      <c r="H176" s="9"/>
    </row>
    <row r="177" spans="2:8" ht="14.25">
      <c r="B177" s="33"/>
      <c r="C177" s="33"/>
      <c r="D177" s="8" t="s">
        <v>169</v>
      </c>
      <c r="E177" s="9">
        <f>+E178+E179+E180+E181+E182+E183+E184</f>
        <v>5500000</v>
      </c>
      <c r="F177" s="9">
        <f>+F178+F179+F180+F181+F182+F183+F184</f>
        <v>5309248</v>
      </c>
      <c r="G177" s="9">
        <f t="shared" si="2"/>
        <v>190752</v>
      </c>
      <c r="H177" s="9"/>
    </row>
    <row r="178" spans="2:8" ht="14.25">
      <c r="B178" s="33"/>
      <c r="C178" s="33"/>
      <c r="D178" s="8" t="s">
        <v>170</v>
      </c>
      <c r="E178" s="9"/>
      <c r="F178" s="9"/>
      <c r="G178" s="9">
        <f t="shared" si="2"/>
        <v>0</v>
      </c>
      <c r="H178" s="9"/>
    </row>
    <row r="179" spans="2:8" ht="14.25">
      <c r="B179" s="33"/>
      <c r="C179" s="33"/>
      <c r="D179" s="8" t="s">
        <v>171</v>
      </c>
      <c r="E179" s="9"/>
      <c r="F179" s="9"/>
      <c r="G179" s="9">
        <f t="shared" si="2"/>
        <v>0</v>
      </c>
      <c r="H179" s="9"/>
    </row>
    <row r="180" spans="2:8" ht="14.25">
      <c r="B180" s="33"/>
      <c r="C180" s="33"/>
      <c r="D180" s="8" t="s">
        <v>172</v>
      </c>
      <c r="E180" s="9"/>
      <c r="F180" s="9"/>
      <c r="G180" s="9">
        <f t="shared" si="2"/>
        <v>0</v>
      </c>
      <c r="H180" s="9"/>
    </row>
    <row r="181" spans="2:8" ht="14.25">
      <c r="B181" s="33"/>
      <c r="C181" s="33"/>
      <c r="D181" s="8" t="s">
        <v>173</v>
      </c>
      <c r="E181" s="9">
        <v>5500000</v>
      </c>
      <c r="F181" s="9">
        <v>5309248</v>
      </c>
      <c r="G181" s="9">
        <f t="shared" si="2"/>
        <v>190752</v>
      </c>
      <c r="H181" s="9"/>
    </row>
    <row r="182" spans="2:8" ht="14.25">
      <c r="B182" s="33"/>
      <c r="C182" s="33"/>
      <c r="D182" s="8" t="s">
        <v>174</v>
      </c>
      <c r="E182" s="9"/>
      <c r="F182" s="9"/>
      <c r="G182" s="9">
        <f t="shared" si="2"/>
        <v>0</v>
      </c>
      <c r="H182" s="9"/>
    </row>
    <row r="183" spans="2:8" ht="14.25">
      <c r="B183" s="33"/>
      <c r="C183" s="33"/>
      <c r="D183" s="8" t="s">
        <v>175</v>
      </c>
      <c r="E183" s="9"/>
      <c r="F183" s="9"/>
      <c r="G183" s="9">
        <f t="shared" si="2"/>
        <v>0</v>
      </c>
      <c r="H183" s="9"/>
    </row>
    <row r="184" spans="2:8" ht="14.25">
      <c r="B184" s="33"/>
      <c r="C184" s="33"/>
      <c r="D184" s="8" t="s">
        <v>176</v>
      </c>
      <c r="E184" s="9"/>
      <c r="F184" s="9"/>
      <c r="G184" s="9">
        <f t="shared" si="2"/>
        <v>0</v>
      </c>
      <c r="H184" s="9"/>
    </row>
    <row r="185" spans="2:8" ht="14.25">
      <c r="B185" s="33"/>
      <c r="C185" s="33"/>
      <c r="D185" s="8" t="s">
        <v>177</v>
      </c>
      <c r="E185" s="9">
        <f>+E186</f>
        <v>4000000</v>
      </c>
      <c r="F185" s="9">
        <f>+F186</f>
        <v>3205200</v>
      </c>
      <c r="G185" s="9">
        <f t="shared" si="2"/>
        <v>794800</v>
      </c>
      <c r="H185" s="9"/>
    </row>
    <row r="186" spans="2:8" ht="14.25">
      <c r="B186" s="33"/>
      <c r="C186" s="33"/>
      <c r="D186" s="8" t="s">
        <v>178</v>
      </c>
      <c r="E186" s="9">
        <v>4000000</v>
      </c>
      <c r="F186" s="9">
        <v>3205200</v>
      </c>
      <c r="G186" s="9">
        <f t="shared" si="2"/>
        <v>794800</v>
      </c>
      <c r="H186" s="9"/>
    </row>
    <row r="187" spans="2:8" ht="14.25">
      <c r="B187" s="33"/>
      <c r="C187" s="34"/>
      <c r="D187" s="10" t="s">
        <v>179</v>
      </c>
      <c r="E187" s="11">
        <f>+E175+E177+E185</f>
        <v>14732000</v>
      </c>
      <c r="F187" s="11">
        <f>+F175+F177+F185</f>
        <v>13746448</v>
      </c>
      <c r="G187" s="11">
        <f t="shared" si="2"/>
        <v>985552</v>
      </c>
      <c r="H187" s="11"/>
    </row>
    <row r="188" spans="2:8" ht="14.25">
      <c r="B188" s="34"/>
      <c r="C188" s="15" t="s">
        <v>180</v>
      </c>
      <c r="D188" s="13"/>
      <c r="E188" s="14">
        <f xml:space="preserve"> +E174 - E187</f>
        <v>-14732000</v>
      </c>
      <c r="F188" s="14">
        <f xml:space="preserve"> +F174 - F187</f>
        <v>-13746448</v>
      </c>
      <c r="G188" s="14">
        <f t="shared" si="2"/>
        <v>-985552</v>
      </c>
      <c r="H188" s="14"/>
    </row>
    <row r="189" spans="2:8" ht="14.25">
      <c r="B189" s="32" t="s">
        <v>181</v>
      </c>
      <c r="C189" s="32" t="s">
        <v>10</v>
      </c>
      <c r="D189" s="8" t="s">
        <v>182</v>
      </c>
      <c r="E189" s="9">
        <f>+E190+E191</f>
        <v>13517000</v>
      </c>
      <c r="F189" s="9">
        <f>+F190+F191</f>
        <v>13517544</v>
      </c>
      <c r="G189" s="9">
        <f t="shared" si="2"/>
        <v>-544</v>
      </c>
      <c r="H189" s="9"/>
    </row>
    <row r="190" spans="2:8" ht="14.25">
      <c r="B190" s="33"/>
      <c r="C190" s="33"/>
      <c r="D190" s="8" t="s">
        <v>183</v>
      </c>
      <c r="E190" s="9">
        <v>13517000</v>
      </c>
      <c r="F190" s="9">
        <v>13517544</v>
      </c>
      <c r="G190" s="9">
        <f t="shared" si="2"/>
        <v>-544</v>
      </c>
      <c r="H190" s="9"/>
    </row>
    <row r="191" spans="2:8" ht="14.25">
      <c r="B191" s="33"/>
      <c r="C191" s="33"/>
      <c r="D191" s="8" t="s">
        <v>184</v>
      </c>
      <c r="E191" s="9">
        <f>+E192+E193+E194+E195</f>
        <v>0</v>
      </c>
      <c r="F191" s="9">
        <f>+F192+F193+F194+F195</f>
        <v>0</v>
      </c>
      <c r="G191" s="9">
        <f t="shared" si="2"/>
        <v>0</v>
      </c>
      <c r="H191" s="9"/>
    </row>
    <row r="192" spans="2:8" ht="14.25">
      <c r="B192" s="33"/>
      <c r="C192" s="33"/>
      <c r="D192" s="8" t="s">
        <v>185</v>
      </c>
      <c r="E192" s="9"/>
      <c r="F192" s="9"/>
      <c r="G192" s="9">
        <f t="shared" si="2"/>
        <v>0</v>
      </c>
      <c r="H192" s="9"/>
    </row>
    <row r="193" spans="2:8" ht="14.25">
      <c r="B193" s="33"/>
      <c r="C193" s="33"/>
      <c r="D193" s="8" t="s">
        <v>186</v>
      </c>
      <c r="E193" s="9"/>
      <c r="F193" s="9"/>
      <c r="G193" s="9">
        <f t="shared" si="2"/>
        <v>0</v>
      </c>
      <c r="H193" s="9"/>
    </row>
    <row r="194" spans="2:8" ht="14.25">
      <c r="B194" s="33"/>
      <c r="C194" s="33"/>
      <c r="D194" s="8" t="s">
        <v>187</v>
      </c>
      <c r="E194" s="9"/>
      <c r="F194" s="9"/>
      <c r="G194" s="9">
        <f t="shared" si="2"/>
        <v>0</v>
      </c>
      <c r="H194" s="9"/>
    </row>
    <row r="195" spans="2:8" ht="14.25">
      <c r="B195" s="33"/>
      <c r="C195" s="33"/>
      <c r="D195" s="8" t="s">
        <v>188</v>
      </c>
      <c r="E195" s="9"/>
      <c r="F195" s="9"/>
      <c r="G195" s="9">
        <f t="shared" si="2"/>
        <v>0</v>
      </c>
      <c r="H195" s="9"/>
    </row>
    <row r="196" spans="2:8" ht="14.25">
      <c r="B196" s="33"/>
      <c r="C196" s="33"/>
      <c r="D196" s="8" t="s">
        <v>189</v>
      </c>
      <c r="E196" s="9">
        <f>+E197+E198</f>
        <v>0</v>
      </c>
      <c r="F196" s="9">
        <f>+F197+F198</f>
        <v>0</v>
      </c>
      <c r="G196" s="9">
        <f t="shared" si="2"/>
        <v>0</v>
      </c>
      <c r="H196" s="9"/>
    </row>
    <row r="197" spans="2:8" ht="14.25">
      <c r="B197" s="33"/>
      <c r="C197" s="33"/>
      <c r="D197" s="8" t="s">
        <v>190</v>
      </c>
      <c r="E197" s="9"/>
      <c r="F197" s="9"/>
      <c r="G197" s="9">
        <f t="shared" si="2"/>
        <v>0</v>
      </c>
      <c r="H197" s="9"/>
    </row>
    <row r="198" spans="2:8" ht="14.25">
      <c r="B198" s="33"/>
      <c r="C198" s="33"/>
      <c r="D198" s="8" t="s">
        <v>191</v>
      </c>
      <c r="E198" s="9"/>
      <c r="F198" s="9"/>
      <c r="G198" s="9">
        <f t="shared" si="2"/>
        <v>0</v>
      </c>
      <c r="H198" s="9"/>
    </row>
    <row r="199" spans="2:8" ht="14.25">
      <c r="B199" s="33"/>
      <c r="C199" s="34"/>
      <c r="D199" s="10" t="s">
        <v>192</v>
      </c>
      <c r="E199" s="11">
        <f>+E189+E196</f>
        <v>13517000</v>
      </c>
      <c r="F199" s="11">
        <f>+F189+F196</f>
        <v>13517544</v>
      </c>
      <c r="G199" s="11">
        <f t="shared" ref="G199:G211" si="3">E199-F199</f>
        <v>-544</v>
      </c>
      <c r="H199" s="11"/>
    </row>
    <row r="200" spans="2:8" ht="14.25">
      <c r="B200" s="33"/>
      <c r="C200" s="32" t="s">
        <v>51</v>
      </c>
      <c r="D200" s="8" t="s">
        <v>193</v>
      </c>
      <c r="E200" s="9">
        <f>+E201+E202</f>
        <v>6900000</v>
      </c>
      <c r="F200" s="9">
        <f>+F201+F202</f>
        <v>6855658</v>
      </c>
      <c r="G200" s="9">
        <f t="shared" si="3"/>
        <v>44342</v>
      </c>
      <c r="H200" s="9"/>
    </row>
    <row r="201" spans="2:8" ht="14.25">
      <c r="B201" s="33"/>
      <c r="C201" s="33"/>
      <c r="D201" s="8" t="s">
        <v>194</v>
      </c>
      <c r="E201" s="9">
        <v>6900000</v>
      </c>
      <c r="F201" s="9">
        <v>6855658</v>
      </c>
      <c r="G201" s="9">
        <f t="shared" si="3"/>
        <v>44342</v>
      </c>
      <c r="H201" s="9"/>
    </row>
    <row r="202" spans="2:8" ht="14.25">
      <c r="B202" s="33"/>
      <c r="C202" s="33"/>
      <c r="D202" s="8" t="s">
        <v>195</v>
      </c>
      <c r="E202" s="9">
        <f>+E203+E204</f>
        <v>0</v>
      </c>
      <c r="F202" s="9">
        <f>+F203+F204</f>
        <v>0</v>
      </c>
      <c r="G202" s="9">
        <f t="shared" si="3"/>
        <v>0</v>
      </c>
      <c r="H202" s="9"/>
    </row>
    <row r="203" spans="2:8" ht="14.25">
      <c r="B203" s="33"/>
      <c r="C203" s="33"/>
      <c r="D203" s="8" t="s">
        <v>196</v>
      </c>
      <c r="E203" s="9"/>
      <c r="F203" s="9"/>
      <c r="G203" s="9">
        <f t="shared" si="3"/>
        <v>0</v>
      </c>
      <c r="H203" s="9"/>
    </row>
    <row r="204" spans="2:8" ht="14.25">
      <c r="B204" s="33"/>
      <c r="C204" s="33"/>
      <c r="D204" s="8" t="s">
        <v>197</v>
      </c>
      <c r="E204" s="9"/>
      <c r="F204" s="9"/>
      <c r="G204" s="9">
        <f t="shared" si="3"/>
        <v>0</v>
      </c>
      <c r="H204" s="9"/>
    </row>
    <row r="205" spans="2:8" ht="14.25">
      <c r="B205" s="33"/>
      <c r="C205" s="33"/>
      <c r="D205" s="16" t="s">
        <v>198</v>
      </c>
      <c r="E205" s="17">
        <f>+E206+E207</f>
        <v>34220000</v>
      </c>
      <c r="F205" s="17">
        <f>+F206+F207</f>
        <v>34215392</v>
      </c>
      <c r="G205" s="17">
        <f t="shared" si="3"/>
        <v>4608</v>
      </c>
      <c r="H205" s="17"/>
    </row>
    <row r="206" spans="2:8" ht="14.25">
      <c r="B206" s="33"/>
      <c r="C206" s="33"/>
      <c r="D206" s="16" t="s">
        <v>199</v>
      </c>
      <c r="E206" s="17">
        <v>34220000</v>
      </c>
      <c r="F206" s="17">
        <v>34215392</v>
      </c>
      <c r="G206" s="17">
        <f t="shared" si="3"/>
        <v>4608</v>
      </c>
      <c r="H206" s="17"/>
    </row>
    <row r="207" spans="2:8" ht="14.25">
      <c r="B207" s="33"/>
      <c r="C207" s="33"/>
      <c r="D207" s="18" t="s">
        <v>200</v>
      </c>
      <c r="E207" s="17"/>
      <c r="F207" s="17"/>
      <c r="G207" s="17">
        <f t="shared" si="3"/>
        <v>0</v>
      </c>
      <c r="H207" s="17"/>
    </row>
    <row r="208" spans="2:8" ht="14.25">
      <c r="B208" s="33"/>
      <c r="C208" s="33"/>
      <c r="D208" s="16" t="s">
        <v>201</v>
      </c>
      <c r="E208" s="17">
        <f>+E209</f>
        <v>8736000</v>
      </c>
      <c r="F208" s="17">
        <f>+F209</f>
        <v>8736000</v>
      </c>
      <c r="G208" s="17">
        <f t="shared" si="3"/>
        <v>0</v>
      </c>
      <c r="H208" s="17"/>
    </row>
    <row r="209" spans="2:8" ht="14.25">
      <c r="B209" s="33"/>
      <c r="C209" s="33"/>
      <c r="D209" s="16" t="s">
        <v>202</v>
      </c>
      <c r="E209" s="17">
        <v>8736000</v>
      </c>
      <c r="F209" s="17">
        <v>8736000</v>
      </c>
      <c r="G209" s="17">
        <f t="shared" si="3"/>
        <v>0</v>
      </c>
      <c r="H209" s="17"/>
    </row>
    <row r="210" spans="2:8" ht="14.25">
      <c r="B210" s="33"/>
      <c r="C210" s="34"/>
      <c r="D210" s="19" t="s">
        <v>203</v>
      </c>
      <c r="E210" s="20">
        <f>+E200+E205+E208</f>
        <v>49856000</v>
      </c>
      <c r="F210" s="20">
        <f>+F200+F205+F208</f>
        <v>49807050</v>
      </c>
      <c r="G210" s="20">
        <f t="shared" si="3"/>
        <v>48950</v>
      </c>
      <c r="H210" s="20"/>
    </row>
    <row r="211" spans="2:8" ht="14.25">
      <c r="B211" s="34"/>
      <c r="C211" s="15" t="s">
        <v>204</v>
      </c>
      <c r="D211" s="13"/>
      <c r="E211" s="14">
        <f xml:space="preserve"> +E199 - E210</f>
        <v>-36339000</v>
      </c>
      <c r="F211" s="14">
        <f xml:space="preserve"> +F199 - F210</f>
        <v>-36289506</v>
      </c>
      <c r="G211" s="14">
        <f t="shared" si="3"/>
        <v>-49494</v>
      </c>
      <c r="H211" s="14"/>
    </row>
    <row r="212" spans="2:8" ht="14.25">
      <c r="B212" s="21" t="s">
        <v>205</v>
      </c>
      <c r="C212" s="22"/>
      <c r="D212" s="23"/>
      <c r="E212" s="24"/>
      <c r="F212" s="24"/>
      <c r="G212" s="24">
        <f>E212 + E213</f>
        <v>0</v>
      </c>
      <c r="H212" s="24"/>
    </row>
    <row r="213" spans="2:8" ht="14.25">
      <c r="B213" s="25"/>
      <c r="C213" s="26"/>
      <c r="D213" s="27"/>
      <c r="E213" s="28"/>
      <c r="F213" s="28"/>
      <c r="G213" s="28"/>
      <c r="H213" s="28"/>
    </row>
    <row r="214" spans="2:8" ht="14.25">
      <c r="B214" s="15" t="s">
        <v>206</v>
      </c>
      <c r="C214" s="12"/>
      <c r="D214" s="13"/>
      <c r="E214" s="14">
        <f xml:space="preserve"> +E169 +E188 +E211 - (E212 + E213)</f>
        <v>10973000</v>
      </c>
      <c r="F214" s="14">
        <f xml:space="preserve"> +F169 +F188 +F211 - (F212 + F213)</f>
        <v>47429353</v>
      </c>
      <c r="G214" s="14">
        <f t="shared" ref="G214:G216" si="4">E214-F214</f>
        <v>-36456353</v>
      </c>
      <c r="H214" s="14"/>
    </row>
    <row r="215" spans="2:8" ht="14.25">
      <c r="B215" s="15" t="s">
        <v>207</v>
      </c>
      <c r="C215" s="12"/>
      <c r="D215" s="13"/>
      <c r="E215" s="14">
        <v>420434827</v>
      </c>
      <c r="F215" s="14">
        <v>472887048</v>
      </c>
      <c r="G215" s="14">
        <f t="shared" si="4"/>
        <v>-52452221</v>
      </c>
      <c r="H215" s="14"/>
    </row>
    <row r="216" spans="2:8" ht="14.25">
      <c r="B216" s="15" t="s">
        <v>208</v>
      </c>
      <c r="C216" s="12"/>
      <c r="D216" s="13"/>
      <c r="E216" s="14">
        <f xml:space="preserve"> +E214 +E215</f>
        <v>431407827</v>
      </c>
      <c r="F216" s="14">
        <f xml:space="preserve"> +F214 +F215</f>
        <v>520316401</v>
      </c>
      <c r="G216" s="14">
        <f t="shared" si="4"/>
        <v>-88908574</v>
      </c>
      <c r="H216" s="14"/>
    </row>
  </sheetData>
  <mergeCells count="12">
    <mergeCell ref="B170:B188"/>
    <mergeCell ref="C170:C174"/>
    <mergeCell ref="C175:C187"/>
    <mergeCell ref="B189:B211"/>
    <mergeCell ref="C189:C199"/>
    <mergeCell ref="C200:C210"/>
    <mergeCell ref="B2:H2"/>
    <mergeCell ref="B3:H3"/>
    <mergeCell ref="B5:D5"/>
    <mergeCell ref="B6:B169"/>
    <mergeCell ref="C6:C46"/>
    <mergeCell ref="C47:C168"/>
  </mergeCells>
  <phoneticPr fontId="2"/>
  <pageMargins left="0.7" right="0.7" top="0.75" bottom="0.75" header="0.3" footer="0.3"/>
  <pageSetup paperSize="9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16"/>
  <sheetViews>
    <sheetView showGridLines="0" workbookViewId="0"/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29" t="s">
        <v>215</v>
      </c>
      <c r="C2" s="29"/>
      <c r="D2" s="29"/>
      <c r="E2" s="29"/>
      <c r="F2" s="29"/>
      <c r="G2" s="29"/>
      <c r="H2" s="29"/>
    </row>
    <row r="3" spans="2:8" ht="21">
      <c r="B3" s="30" t="s">
        <v>213</v>
      </c>
      <c r="C3" s="30"/>
      <c r="D3" s="30"/>
      <c r="E3" s="30"/>
      <c r="F3" s="30"/>
      <c r="G3" s="30"/>
      <c r="H3" s="30"/>
    </row>
    <row r="4" spans="2:8" ht="15.75">
      <c r="B4" s="4"/>
      <c r="C4" s="4"/>
      <c r="D4" s="4"/>
      <c r="E4" s="4"/>
      <c r="F4" s="2"/>
      <c r="G4" s="2"/>
      <c r="H4" s="4" t="s">
        <v>214</v>
      </c>
    </row>
    <row r="5" spans="2:8" ht="14.25">
      <c r="B5" s="31" t="s">
        <v>4</v>
      </c>
      <c r="C5" s="31"/>
      <c r="D5" s="31"/>
      <c r="E5" s="5" t="s">
        <v>5</v>
      </c>
      <c r="F5" s="5" t="s">
        <v>6</v>
      </c>
      <c r="G5" s="5" t="s">
        <v>7</v>
      </c>
      <c r="H5" s="5" t="s">
        <v>8</v>
      </c>
    </row>
    <row r="6" spans="2:8" ht="14.25">
      <c r="B6" s="32" t="s">
        <v>9</v>
      </c>
      <c r="C6" s="32" t="s">
        <v>10</v>
      </c>
      <c r="D6" s="6" t="s">
        <v>11</v>
      </c>
      <c r="E6" s="7">
        <f>+E7</f>
        <v>0</v>
      </c>
      <c r="F6" s="7">
        <f>+F7</f>
        <v>0</v>
      </c>
      <c r="G6" s="7">
        <f>E6-F6</f>
        <v>0</v>
      </c>
      <c r="H6" s="7"/>
    </row>
    <row r="7" spans="2:8" ht="14.25">
      <c r="B7" s="33"/>
      <c r="C7" s="33"/>
      <c r="D7" s="8" t="s">
        <v>12</v>
      </c>
      <c r="E7" s="9">
        <f>+E8</f>
        <v>0</v>
      </c>
      <c r="F7" s="9">
        <f>+F8</f>
        <v>0</v>
      </c>
      <c r="G7" s="9">
        <f t="shared" ref="G7:G70" si="0">E7-F7</f>
        <v>0</v>
      </c>
      <c r="H7" s="9"/>
    </row>
    <row r="8" spans="2:8" ht="14.25">
      <c r="B8" s="33"/>
      <c r="C8" s="33"/>
      <c r="D8" s="8" t="s">
        <v>13</v>
      </c>
      <c r="E8" s="9"/>
      <c r="F8" s="9"/>
      <c r="G8" s="9">
        <f t="shared" si="0"/>
        <v>0</v>
      </c>
      <c r="H8" s="9"/>
    </row>
    <row r="9" spans="2:8" ht="14.25">
      <c r="B9" s="33"/>
      <c r="C9" s="33"/>
      <c r="D9" s="8" t="s">
        <v>14</v>
      </c>
      <c r="E9" s="9">
        <f>+E10+E17+E19+E22+E26+E28</f>
        <v>318235000</v>
      </c>
      <c r="F9" s="9">
        <f>+F10+F17+F19+F22+F26+F28</f>
        <v>317846165</v>
      </c>
      <c r="G9" s="9">
        <f t="shared" si="0"/>
        <v>388835</v>
      </c>
      <c r="H9" s="9"/>
    </row>
    <row r="10" spans="2:8" ht="14.25">
      <c r="B10" s="33"/>
      <c r="C10" s="33"/>
      <c r="D10" s="8" t="s">
        <v>15</v>
      </c>
      <c r="E10" s="9">
        <f>+E11+E12+E15+E16</f>
        <v>275499000</v>
      </c>
      <c r="F10" s="9">
        <f>+F11+F12+F15+F16</f>
        <v>275004990</v>
      </c>
      <c r="G10" s="9">
        <f t="shared" si="0"/>
        <v>494010</v>
      </c>
      <c r="H10" s="9"/>
    </row>
    <row r="11" spans="2:8" ht="14.25">
      <c r="B11" s="33"/>
      <c r="C11" s="33"/>
      <c r="D11" s="8" t="s">
        <v>16</v>
      </c>
      <c r="E11" s="9">
        <v>275499000</v>
      </c>
      <c r="F11" s="9">
        <v>275004990</v>
      </c>
      <c r="G11" s="9">
        <f t="shared" si="0"/>
        <v>494010</v>
      </c>
      <c r="H11" s="9"/>
    </row>
    <row r="12" spans="2:8" ht="14.25">
      <c r="B12" s="33"/>
      <c r="C12" s="33"/>
      <c r="D12" s="8" t="s">
        <v>17</v>
      </c>
      <c r="E12" s="9">
        <f>+E13+E14</f>
        <v>0</v>
      </c>
      <c r="F12" s="9">
        <f>+F13+F14</f>
        <v>0</v>
      </c>
      <c r="G12" s="9">
        <f t="shared" si="0"/>
        <v>0</v>
      </c>
      <c r="H12" s="9"/>
    </row>
    <row r="13" spans="2:8" ht="14.25">
      <c r="B13" s="33"/>
      <c r="C13" s="33"/>
      <c r="D13" s="8" t="s">
        <v>18</v>
      </c>
      <c r="E13" s="9"/>
      <c r="F13" s="9"/>
      <c r="G13" s="9">
        <f t="shared" si="0"/>
        <v>0</v>
      </c>
      <c r="H13" s="9"/>
    </row>
    <row r="14" spans="2:8" ht="14.25">
      <c r="B14" s="33"/>
      <c r="C14" s="33"/>
      <c r="D14" s="8" t="s">
        <v>19</v>
      </c>
      <c r="E14" s="9"/>
      <c r="F14" s="9"/>
      <c r="G14" s="9">
        <f t="shared" si="0"/>
        <v>0</v>
      </c>
      <c r="H14" s="9"/>
    </row>
    <row r="15" spans="2:8" ht="14.25">
      <c r="B15" s="33"/>
      <c r="C15" s="33"/>
      <c r="D15" s="8" t="s">
        <v>20</v>
      </c>
      <c r="E15" s="9"/>
      <c r="F15" s="9"/>
      <c r="G15" s="9">
        <f t="shared" si="0"/>
        <v>0</v>
      </c>
      <c r="H15" s="9"/>
    </row>
    <row r="16" spans="2:8" ht="14.25">
      <c r="B16" s="33"/>
      <c r="C16" s="33"/>
      <c r="D16" s="8" t="s">
        <v>21</v>
      </c>
      <c r="E16" s="9"/>
      <c r="F16" s="9"/>
      <c r="G16" s="9">
        <f t="shared" si="0"/>
        <v>0</v>
      </c>
      <c r="H16" s="9"/>
    </row>
    <row r="17" spans="2:8" ht="14.25">
      <c r="B17" s="33"/>
      <c r="C17" s="33"/>
      <c r="D17" s="8" t="s">
        <v>22</v>
      </c>
      <c r="E17" s="9">
        <f>+E18</f>
        <v>0</v>
      </c>
      <c r="F17" s="9">
        <f>+F18</f>
        <v>0</v>
      </c>
      <c r="G17" s="9">
        <f t="shared" si="0"/>
        <v>0</v>
      </c>
      <c r="H17" s="9"/>
    </row>
    <row r="18" spans="2:8" ht="14.25">
      <c r="B18" s="33"/>
      <c r="C18" s="33"/>
      <c r="D18" s="8" t="s">
        <v>23</v>
      </c>
      <c r="E18" s="9"/>
      <c r="F18" s="9"/>
      <c r="G18" s="9">
        <f t="shared" si="0"/>
        <v>0</v>
      </c>
      <c r="H18" s="9"/>
    </row>
    <row r="19" spans="2:8" ht="14.25">
      <c r="B19" s="33"/>
      <c r="C19" s="33"/>
      <c r="D19" s="8" t="s">
        <v>24</v>
      </c>
      <c r="E19" s="9">
        <f>+E20+E21</f>
        <v>34000000</v>
      </c>
      <c r="F19" s="9">
        <f>+F20+F21</f>
        <v>34109678</v>
      </c>
      <c r="G19" s="9">
        <f t="shared" si="0"/>
        <v>-109678</v>
      </c>
      <c r="H19" s="9"/>
    </row>
    <row r="20" spans="2:8" ht="14.25">
      <c r="B20" s="33"/>
      <c r="C20" s="33"/>
      <c r="D20" s="8" t="s">
        <v>25</v>
      </c>
      <c r="E20" s="9">
        <v>34000000</v>
      </c>
      <c r="F20" s="9">
        <v>34109678</v>
      </c>
      <c r="G20" s="9">
        <f t="shared" si="0"/>
        <v>-109678</v>
      </c>
      <c r="H20" s="9"/>
    </row>
    <row r="21" spans="2:8" ht="14.25">
      <c r="B21" s="33"/>
      <c r="C21" s="33"/>
      <c r="D21" s="8" t="s">
        <v>26</v>
      </c>
      <c r="E21" s="9"/>
      <c r="F21" s="9"/>
      <c r="G21" s="9">
        <f t="shared" si="0"/>
        <v>0</v>
      </c>
      <c r="H21" s="9"/>
    </row>
    <row r="22" spans="2:8" ht="14.25">
      <c r="B22" s="33"/>
      <c r="C22" s="33"/>
      <c r="D22" s="8" t="s">
        <v>27</v>
      </c>
      <c r="E22" s="9">
        <f>+E23</f>
        <v>8200000</v>
      </c>
      <c r="F22" s="9">
        <f>+F23</f>
        <v>8195497</v>
      </c>
      <c r="G22" s="9">
        <f t="shared" si="0"/>
        <v>4503</v>
      </c>
      <c r="H22" s="9"/>
    </row>
    <row r="23" spans="2:8" ht="14.25">
      <c r="B23" s="33"/>
      <c r="C23" s="33"/>
      <c r="D23" s="8" t="s">
        <v>28</v>
      </c>
      <c r="E23" s="9">
        <f>+E24+E25</f>
        <v>8200000</v>
      </c>
      <c r="F23" s="9">
        <f>+F24+F25</f>
        <v>8195497</v>
      </c>
      <c r="G23" s="9">
        <f t="shared" si="0"/>
        <v>4503</v>
      </c>
      <c r="H23" s="9"/>
    </row>
    <row r="24" spans="2:8" ht="14.25">
      <c r="B24" s="33"/>
      <c r="C24" s="33"/>
      <c r="D24" s="8" t="s">
        <v>18</v>
      </c>
      <c r="E24" s="9"/>
      <c r="F24" s="9"/>
      <c r="G24" s="9">
        <f t="shared" si="0"/>
        <v>0</v>
      </c>
      <c r="H24" s="9"/>
    </row>
    <row r="25" spans="2:8" ht="14.25">
      <c r="B25" s="33"/>
      <c r="C25" s="33"/>
      <c r="D25" s="8" t="s">
        <v>29</v>
      </c>
      <c r="E25" s="9">
        <v>8200000</v>
      </c>
      <c r="F25" s="9">
        <v>8195497</v>
      </c>
      <c r="G25" s="9">
        <f t="shared" si="0"/>
        <v>4503</v>
      </c>
      <c r="H25" s="9"/>
    </row>
    <row r="26" spans="2:8" ht="14.25">
      <c r="B26" s="33"/>
      <c r="C26" s="33"/>
      <c r="D26" s="8" t="s">
        <v>30</v>
      </c>
      <c r="E26" s="9">
        <f>+E27</f>
        <v>0</v>
      </c>
      <c r="F26" s="9">
        <f>+F27</f>
        <v>0</v>
      </c>
      <c r="G26" s="9">
        <f t="shared" si="0"/>
        <v>0</v>
      </c>
      <c r="H26" s="9"/>
    </row>
    <row r="27" spans="2:8" ht="14.25">
      <c r="B27" s="33"/>
      <c r="C27" s="33"/>
      <c r="D27" s="8" t="s">
        <v>31</v>
      </c>
      <c r="E27" s="9"/>
      <c r="F27" s="9"/>
      <c r="G27" s="9">
        <f t="shared" si="0"/>
        <v>0</v>
      </c>
      <c r="H27" s="9"/>
    </row>
    <row r="28" spans="2:8" ht="14.25">
      <c r="B28" s="33"/>
      <c r="C28" s="33"/>
      <c r="D28" s="8" t="s">
        <v>32</v>
      </c>
      <c r="E28" s="9">
        <f>+E29</f>
        <v>536000</v>
      </c>
      <c r="F28" s="9">
        <f>+F29</f>
        <v>536000</v>
      </c>
      <c r="G28" s="9">
        <f t="shared" si="0"/>
        <v>0</v>
      </c>
      <c r="H28" s="9"/>
    </row>
    <row r="29" spans="2:8" ht="14.25">
      <c r="B29" s="33"/>
      <c r="C29" s="33"/>
      <c r="D29" s="8" t="s">
        <v>33</v>
      </c>
      <c r="E29" s="9">
        <v>536000</v>
      </c>
      <c r="F29" s="9">
        <v>536000</v>
      </c>
      <c r="G29" s="9">
        <f t="shared" si="0"/>
        <v>0</v>
      </c>
      <c r="H29" s="9"/>
    </row>
    <row r="30" spans="2:8" ht="14.25">
      <c r="B30" s="33"/>
      <c r="C30" s="33"/>
      <c r="D30" s="8" t="s">
        <v>34</v>
      </c>
      <c r="E30" s="9">
        <f>+E31</f>
        <v>0</v>
      </c>
      <c r="F30" s="9">
        <f>+F31</f>
        <v>0</v>
      </c>
      <c r="G30" s="9">
        <f t="shared" si="0"/>
        <v>0</v>
      </c>
      <c r="H30" s="9"/>
    </row>
    <row r="31" spans="2:8" ht="14.25">
      <c r="B31" s="33"/>
      <c r="C31" s="33"/>
      <c r="D31" s="8" t="s">
        <v>35</v>
      </c>
      <c r="E31" s="9"/>
      <c r="F31" s="9"/>
      <c r="G31" s="9">
        <f t="shared" si="0"/>
        <v>0</v>
      </c>
      <c r="H31" s="9"/>
    </row>
    <row r="32" spans="2:8" ht="14.25">
      <c r="B32" s="33"/>
      <c r="C32" s="33"/>
      <c r="D32" s="8" t="s">
        <v>36</v>
      </c>
      <c r="E32" s="9">
        <f>+E33</f>
        <v>30000</v>
      </c>
      <c r="F32" s="9">
        <f>+F33</f>
        <v>8038</v>
      </c>
      <c r="G32" s="9">
        <f t="shared" si="0"/>
        <v>21962</v>
      </c>
      <c r="H32" s="9"/>
    </row>
    <row r="33" spans="2:8" ht="14.25">
      <c r="B33" s="33"/>
      <c r="C33" s="33"/>
      <c r="D33" s="8" t="s">
        <v>37</v>
      </c>
      <c r="E33" s="9">
        <v>30000</v>
      </c>
      <c r="F33" s="9">
        <v>8038</v>
      </c>
      <c r="G33" s="9">
        <f t="shared" si="0"/>
        <v>21962</v>
      </c>
      <c r="H33" s="9"/>
    </row>
    <row r="34" spans="2:8" ht="14.25">
      <c r="B34" s="33"/>
      <c r="C34" s="33"/>
      <c r="D34" s="8" t="s">
        <v>38</v>
      </c>
      <c r="E34" s="9">
        <f>+E35+E36+E37</f>
        <v>15579394</v>
      </c>
      <c r="F34" s="9">
        <f>+F35+F36+F37</f>
        <v>15473102</v>
      </c>
      <c r="G34" s="9">
        <f t="shared" si="0"/>
        <v>106292</v>
      </c>
      <c r="H34" s="9"/>
    </row>
    <row r="35" spans="2:8" ht="14.25">
      <c r="B35" s="33"/>
      <c r="C35" s="33"/>
      <c r="D35" s="8" t="s">
        <v>39</v>
      </c>
      <c r="E35" s="9">
        <v>106000</v>
      </c>
      <c r="F35" s="9">
        <v>106000</v>
      </c>
      <c r="G35" s="9">
        <f t="shared" si="0"/>
        <v>0</v>
      </c>
      <c r="H35" s="9"/>
    </row>
    <row r="36" spans="2:8" ht="14.25">
      <c r="B36" s="33"/>
      <c r="C36" s="33"/>
      <c r="D36" s="8" t="s">
        <v>40</v>
      </c>
      <c r="E36" s="9">
        <v>3200000</v>
      </c>
      <c r="F36" s="9">
        <v>3073880</v>
      </c>
      <c r="G36" s="9">
        <f t="shared" si="0"/>
        <v>126120</v>
      </c>
      <c r="H36" s="9"/>
    </row>
    <row r="37" spans="2:8" ht="14.25">
      <c r="B37" s="33"/>
      <c r="C37" s="33"/>
      <c r="D37" s="8" t="s">
        <v>41</v>
      </c>
      <c r="E37" s="9">
        <f>+E38</f>
        <v>12273394</v>
      </c>
      <c r="F37" s="9">
        <f>+F38</f>
        <v>12293222</v>
      </c>
      <c r="G37" s="9">
        <f t="shared" si="0"/>
        <v>-19828</v>
      </c>
      <c r="H37" s="9"/>
    </row>
    <row r="38" spans="2:8" ht="14.25">
      <c r="B38" s="33"/>
      <c r="C38" s="33"/>
      <c r="D38" s="8" t="s">
        <v>42</v>
      </c>
      <c r="E38" s="9">
        <f>+E39+E40+E41+E42+E43+E44+E45</f>
        <v>12273394</v>
      </c>
      <c r="F38" s="9">
        <f>+F39+F40+F41+F42+F43+F44+F45</f>
        <v>12293222</v>
      </c>
      <c r="G38" s="9">
        <f t="shared" si="0"/>
        <v>-19828</v>
      </c>
      <c r="H38" s="9"/>
    </row>
    <row r="39" spans="2:8" ht="14.25">
      <c r="B39" s="33"/>
      <c r="C39" s="33"/>
      <c r="D39" s="8" t="s">
        <v>43</v>
      </c>
      <c r="E39" s="9">
        <v>262394</v>
      </c>
      <c r="F39" s="9">
        <v>260540</v>
      </c>
      <c r="G39" s="9">
        <f t="shared" si="0"/>
        <v>1854</v>
      </c>
      <c r="H39" s="9"/>
    </row>
    <row r="40" spans="2:8" ht="14.25">
      <c r="B40" s="33"/>
      <c r="C40" s="33"/>
      <c r="D40" s="8" t="s">
        <v>44</v>
      </c>
      <c r="E40" s="9"/>
      <c r="F40" s="9"/>
      <c r="G40" s="9">
        <f t="shared" si="0"/>
        <v>0</v>
      </c>
      <c r="H40" s="9"/>
    </row>
    <row r="41" spans="2:8" ht="14.25">
      <c r="B41" s="33"/>
      <c r="C41" s="33"/>
      <c r="D41" s="8" t="s">
        <v>45</v>
      </c>
      <c r="E41" s="9">
        <v>3085000</v>
      </c>
      <c r="F41" s="9">
        <v>2808330</v>
      </c>
      <c r="G41" s="9">
        <f t="shared" si="0"/>
        <v>276670</v>
      </c>
      <c r="H41" s="9"/>
    </row>
    <row r="42" spans="2:8" ht="14.25">
      <c r="B42" s="33"/>
      <c r="C42" s="33"/>
      <c r="D42" s="8" t="s">
        <v>46</v>
      </c>
      <c r="E42" s="9"/>
      <c r="F42" s="9"/>
      <c r="G42" s="9">
        <f t="shared" si="0"/>
        <v>0</v>
      </c>
      <c r="H42" s="9"/>
    </row>
    <row r="43" spans="2:8" ht="14.25">
      <c r="B43" s="33"/>
      <c r="C43" s="33"/>
      <c r="D43" s="8" t="s">
        <v>47</v>
      </c>
      <c r="E43" s="9">
        <v>5436000</v>
      </c>
      <c r="F43" s="9">
        <v>5436416</v>
      </c>
      <c r="G43" s="9">
        <f t="shared" si="0"/>
        <v>-416</v>
      </c>
      <c r="H43" s="9"/>
    </row>
    <row r="44" spans="2:8" ht="14.25">
      <c r="B44" s="33"/>
      <c r="C44" s="33"/>
      <c r="D44" s="8" t="s">
        <v>48</v>
      </c>
      <c r="E44" s="9">
        <v>3490000</v>
      </c>
      <c r="F44" s="9">
        <v>3787936</v>
      </c>
      <c r="G44" s="9">
        <f t="shared" si="0"/>
        <v>-297936</v>
      </c>
      <c r="H44" s="9"/>
    </row>
    <row r="45" spans="2:8" ht="14.25">
      <c r="B45" s="33"/>
      <c r="C45" s="33"/>
      <c r="D45" s="8" t="s">
        <v>49</v>
      </c>
      <c r="E45" s="9"/>
      <c r="F45" s="9"/>
      <c r="G45" s="9">
        <f t="shared" si="0"/>
        <v>0</v>
      </c>
      <c r="H45" s="9"/>
    </row>
    <row r="46" spans="2:8" ht="14.25">
      <c r="B46" s="33"/>
      <c r="C46" s="34"/>
      <c r="D46" s="10" t="s">
        <v>50</v>
      </c>
      <c r="E46" s="11">
        <f>+E6+E9+E30+E32+E34</f>
        <v>333844394</v>
      </c>
      <c r="F46" s="11">
        <f>+F6+F9+F30+F32+F34</f>
        <v>333327305</v>
      </c>
      <c r="G46" s="11">
        <f t="shared" si="0"/>
        <v>517089</v>
      </c>
      <c r="H46" s="11"/>
    </row>
    <row r="47" spans="2:8" ht="14.25">
      <c r="B47" s="33"/>
      <c r="C47" s="32" t="s">
        <v>51</v>
      </c>
      <c r="D47" s="8" t="s">
        <v>52</v>
      </c>
      <c r="E47" s="9">
        <f>+E48+E49+E65+E66+E67+E68</f>
        <v>219423000</v>
      </c>
      <c r="F47" s="9">
        <f>+F48+F49+F65+F66+F67+F68</f>
        <v>217012575</v>
      </c>
      <c r="G47" s="9">
        <f t="shared" si="0"/>
        <v>2410425</v>
      </c>
      <c r="H47" s="9"/>
    </row>
    <row r="48" spans="2:8" ht="14.25">
      <c r="B48" s="33"/>
      <c r="C48" s="33"/>
      <c r="D48" s="8" t="s">
        <v>53</v>
      </c>
      <c r="E48" s="9"/>
      <c r="F48" s="9"/>
      <c r="G48" s="9">
        <f t="shared" si="0"/>
        <v>0</v>
      </c>
      <c r="H48" s="9"/>
    </row>
    <row r="49" spans="2:8" ht="14.25">
      <c r="B49" s="33"/>
      <c r="C49" s="33"/>
      <c r="D49" s="8" t="s">
        <v>54</v>
      </c>
      <c r="E49" s="9">
        <f>+E50+E51</f>
        <v>123036000</v>
      </c>
      <c r="F49" s="9">
        <f>+F50+F51</f>
        <v>122499975</v>
      </c>
      <c r="G49" s="9">
        <f t="shared" si="0"/>
        <v>536025</v>
      </c>
      <c r="H49" s="9"/>
    </row>
    <row r="50" spans="2:8" ht="14.25">
      <c r="B50" s="33"/>
      <c r="C50" s="33"/>
      <c r="D50" s="8" t="s">
        <v>55</v>
      </c>
      <c r="E50" s="9">
        <v>79000000</v>
      </c>
      <c r="F50" s="9">
        <v>78806928</v>
      </c>
      <c r="G50" s="9">
        <f t="shared" si="0"/>
        <v>193072</v>
      </c>
      <c r="H50" s="9"/>
    </row>
    <row r="51" spans="2:8" ht="14.25">
      <c r="B51" s="33"/>
      <c r="C51" s="33"/>
      <c r="D51" s="8" t="s">
        <v>56</v>
      </c>
      <c r="E51" s="9">
        <f>+E52+E53+E54+E55+E56+E57+E58+E59+E60+E61+E62+E63+E64</f>
        <v>44036000</v>
      </c>
      <c r="F51" s="9">
        <f>+F52+F53+F54+F55+F56+F57+F58+F59+F60+F61+F62+F63+F64</f>
        <v>43693047</v>
      </c>
      <c r="G51" s="9">
        <f t="shared" si="0"/>
        <v>342953</v>
      </c>
      <c r="H51" s="9"/>
    </row>
    <row r="52" spans="2:8" ht="14.25">
      <c r="B52" s="33"/>
      <c r="C52" s="33"/>
      <c r="D52" s="8" t="s">
        <v>57</v>
      </c>
      <c r="E52" s="9">
        <v>1608000</v>
      </c>
      <c r="F52" s="9">
        <v>1608000</v>
      </c>
      <c r="G52" s="9">
        <f t="shared" si="0"/>
        <v>0</v>
      </c>
      <c r="H52" s="9"/>
    </row>
    <row r="53" spans="2:8" ht="14.25">
      <c r="B53" s="33"/>
      <c r="C53" s="33"/>
      <c r="D53" s="8" t="s">
        <v>58</v>
      </c>
      <c r="E53" s="9">
        <v>12000000</v>
      </c>
      <c r="F53" s="9">
        <v>11942284</v>
      </c>
      <c r="G53" s="9">
        <f t="shared" si="0"/>
        <v>57716</v>
      </c>
      <c r="H53" s="9"/>
    </row>
    <row r="54" spans="2:8" ht="14.25">
      <c r="B54" s="33"/>
      <c r="C54" s="33"/>
      <c r="D54" s="8" t="s">
        <v>59</v>
      </c>
      <c r="E54" s="9">
        <v>3544000</v>
      </c>
      <c r="F54" s="9">
        <v>3302290</v>
      </c>
      <c r="G54" s="9">
        <f t="shared" si="0"/>
        <v>241710</v>
      </c>
      <c r="H54" s="9"/>
    </row>
    <row r="55" spans="2:8" ht="14.25">
      <c r="B55" s="33"/>
      <c r="C55" s="33"/>
      <c r="D55" s="8" t="s">
        <v>60</v>
      </c>
      <c r="E55" s="9">
        <v>3765000</v>
      </c>
      <c r="F55" s="9">
        <v>3690000</v>
      </c>
      <c r="G55" s="9">
        <f t="shared" si="0"/>
        <v>75000</v>
      </c>
      <c r="H55" s="9"/>
    </row>
    <row r="56" spans="2:8" ht="14.25">
      <c r="B56" s="33"/>
      <c r="C56" s="33"/>
      <c r="D56" s="8" t="s">
        <v>61</v>
      </c>
      <c r="E56" s="9"/>
      <c r="F56" s="9"/>
      <c r="G56" s="9">
        <f t="shared" si="0"/>
        <v>0</v>
      </c>
      <c r="H56" s="9"/>
    </row>
    <row r="57" spans="2:8" ht="14.25">
      <c r="B57" s="33"/>
      <c r="C57" s="33"/>
      <c r="D57" s="8" t="s">
        <v>62</v>
      </c>
      <c r="E57" s="9">
        <v>2101000</v>
      </c>
      <c r="F57" s="9">
        <v>2087400</v>
      </c>
      <c r="G57" s="9">
        <f t="shared" si="0"/>
        <v>13600</v>
      </c>
      <c r="H57" s="9"/>
    </row>
    <row r="58" spans="2:8" ht="14.25">
      <c r="B58" s="33"/>
      <c r="C58" s="33"/>
      <c r="D58" s="8" t="s">
        <v>63</v>
      </c>
      <c r="E58" s="9">
        <v>3046000</v>
      </c>
      <c r="F58" s="9">
        <v>3105573</v>
      </c>
      <c r="G58" s="9">
        <f t="shared" si="0"/>
        <v>-59573</v>
      </c>
      <c r="H58" s="9"/>
    </row>
    <row r="59" spans="2:8" ht="14.25">
      <c r="B59" s="33"/>
      <c r="C59" s="33"/>
      <c r="D59" s="8" t="s">
        <v>64</v>
      </c>
      <c r="E59" s="9">
        <v>1170000</v>
      </c>
      <c r="F59" s="9">
        <v>1162500</v>
      </c>
      <c r="G59" s="9">
        <f t="shared" si="0"/>
        <v>7500</v>
      </c>
      <c r="H59" s="9"/>
    </row>
    <row r="60" spans="2:8" ht="14.25">
      <c r="B60" s="33"/>
      <c r="C60" s="33"/>
      <c r="D60" s="8" t="s">
        <v>65</v>
      </c>
      <c r="E60" s="9">
        <v>14870000</v>
      </c>
      <c r="F60" s="9">
        <v>14863000</v>
      </c>
      <c r="G60" s="9">
        <f t="shared" si="0"/>
        <v>7000</v>
      </c>
      <c r="H60" s="9"/>
    </row>
    <row r="61" spans="2:8" ht="14.25">
      <c r="B61" s="33"/>
      <c r="C61" s="33"/>
      <c r="D61" s="8" t="s">
        <v>66</v>
      </c>
      <c r="E61" s="9">
        <v>1332000</v>
      </c>
      <c r="F61" s="9">
        <v>1332000</v>
      </c>
      <c r="G61" s="9">
        <f t="shared" si="0"/>
        <v>0</v>
      </c>
      <c r="H61" s="9"/>
    </row>
    <row r="62" spans="2:8" ht="14.25">
      <c r="B62" s="33"/>
      <c r="C62" s="33"/>
      <c r="D62" s="8" t="s">
        <v>67</v>
      </c>
      <c r="E62" s="9">
        <v>600000</v>
      </c>
      <c r="F62" s="9">
        <v>600000</v>
      </c>
      <c r="G62" s="9">
        <f t="shared" si="0"/>
        <v>0</v>
      </c>
      <c r="H62" s="9"/>
    </row>
    <row r="63" spans="2:8" ht="14.25">
      <c r="B63" s="33"/>
      <c r="C63" s="33"/>
      <c r="D63" s="8" t="s">
        <v>68</v>
      </c>
      <c r="E63" s="9"/>
      <c r="F63" s="9"/>
      <c r="G63" s="9">
        <f t="shared" si="0"/>
        <v>0</v>
      </c>
      <c r="H63" s="9"/>
    </row>
    <row r="64" spans="2:8" ht="14.25">
      <c r="B64" s="33"/>
      <c r="C64" s="33"/>
      <c r="D64" s="8" t="s">
        <v>69</v>
      </c>
      <c r="E64" s="9"/>
      <c r="F64" s="9"/>
      <c r="G64" s="9">
        <f t="shared" si="0"/>
        <v>0</v>
      </c>
      <c r="H64" s="9"/>
    </row>
    <row r="65" spans="2:8" ht="14.25">
      <c r="B65" s="33"/>
      <c r="C65" s="33"/>
      <c r="D65" s="8" t="s">
        <v>70</v>
      </c>
      <c r="E65" s="9">
        <v>34704000</v>
      </c>
      <c r="F65" s="9">
        <v>34703661</v>
      </c>
      <c r="G65" s="9">
        <f t="shared" si="0"/>
        <v>339</v>
      </c>
      <c r="H65" s="9"/>
    </row>
    <row r="66" spans="2:8" ht="14.25">
      <c r="B66" s="33"/>
      <c r="C66" s="33"/>
      <c r="D66" s="8" t="s">
        <v>71</v>
      </c>
      <c r="E66" s="9">
        <v>20400000</v>
      </c>
      <c r="F66" s="9">
        <v>20151000</v>
      </c>
      <c r="G66" s="9">
        <f t="shared" si="0"/>
        <v>249000</v>
      </c>
      <c r="H66" s="9"/>
    </row>
    <row r="67" spans="2:8" ht="14.25">
      <c r="B67" s="33"/>
      <c r="C67" s="33"/>
      <c r="D67" s="8" t="s">
        <v>72</v>
      </c>
      <c r="E67" s="9">
        <v>12783000</v>
      </c>
      <c r="F67" s="9">
        <v>12933194</v>
      </c>
      <c r="G67" s="9">
        <f t="shared" si="0"/>
        <v>-150194</v>
      </c>
      <c r="H67" s="9"/>
    </row>
    <row r="68" spans="2:8" ht="14.25">
      <c r="B68" s="33"/>
      <c r="C68" s="33"/>
      <c r="D68" s="8" t="s">
        <v>73</v>
      </c>
      <c r="E68" s="9">
        <v>28500000</v>
      </c>
      <c r="F68" s="9">
        <v>26724745</v>
      </c>
      <c r="G68" s="9">
        <f t="shared" si="0"/>
        <v>1775255</v>
      </c>
      <c r="H68" s="9"/>
    </row>
    <row r="69" spans="2:8" ht="14.25">
      <c r="B69" s="33"/>
      <c r="C69" s="33"/>
      <c r="D69" s="8" t="s">
        <v>74</v>
      </c>
      <c r="E69" s="9">
        <f>+E70+E74+E76+E78+E80+E82+E85+E88+E90+E92+E94+E96+E98+E100</f>
        <v>58085020</v>
      </c>
      <c r="F69" s="9">
        <f>+F70+F74+F76+F78+F80+F82+F85+F88+F90+F92+F94+F96+F98+F100</f>
        <v>54721355</v>
      </c>
      <c r="G69" s="9">
        <f t="shared" si="0"/>
        <v>3363665</v>
      </c>
      <c r="H69" s="9"/>
    </row>
    <row r="70" spans="2:8" ht="14.25">
      <c r="B70" s="33"/>
      <c r="C70" s="33"/>
      <c r="D70" s="8" t="s">
        <v>75</v>
      </c>
      <c r="E70" s="9">
        <f>+E71+E72+E73</f>
        <v>25000000</v>
      </c>
      <c r="F70" s="9">
        <f>+F71+F72+F73</f>
        <v>24244511</v>
      </c>
      <c r="G70" s="9">
        <f t="shared" si="0"/>
        <v>755489</v>
      </c>
      <c r="H70" s="9"/>
    </row>
    <row r="71" spans="2:8" ht="14.25">
      <c r="B71" s="33"/>
      <c r="C71" s="33"/>
      <c r="D71" s="8" t="s">
        <v>76</v>
      </c>
      <c r="E71" s="9"/>
      <c r="F71" s="9"/>
      <c r="G71" s="9">
        <f t="shared" ref="G71:G134" si="1">E71-F71</f>
        <v>0</v>
      </c>
      <c r="H71" s="9"/>
    </row>
    <row r="72" spans="2:8" ht="14.25">
      <c r="B72" s="33"/>
      <c r="C72" s="33"/>
      <c r="D72" s="8" t="s">
        <v>26</v>
      </c>
      <c r="E72" s="9"/>
      <c r="F72" s="9"/>
      <c r="G72" s="9">
        <f t="shared" si="1"/>
        <v>0</v>
      </c>
      <c r="H72" s="9"/>
    </row>
    <row r="73" spans="2:8" ht="14.25">
      <c r="B73" s="33"/>
      <c r="C73" s="33"/>
      <c r="D73" s="8" t="s">
        <v>77</v>
      </c>
      <c r="E73" s="9">
        <v>25000000</v>
      </c>
      <c r="F73" s="9">
        <v>24244511</v>
      </c>
      <c r="G73" s="9">
        <f t="shared" si="1"/>
        <v>755489</v>
      </c>
      <c r="H73" s="9"/>
    </row>
    <row r="74" spans="2:8" ht="14.25">
      <c r="B74" s="33"/>
      <c r="C74" s="33"/>
      <c r="D74" s="8" t="s">
        <v>78</v>
      </c>
      <c r="E74" s="9">
        <f>+E75</f>
        <v>1450000</v>
      </c>
      <c r="F74" s="9">
        <f>+F75</f>
        <v>1387675</v>
      </c>
      <c r="G74" s="9">
        <f t="shared" si="1"/>
        <v>62325</v>
      </c>
      <c r="H74" s="9"/>
    </row>
    <row r="75" spans="2:8" ht="14.25">
      <c r="B75" s="33"/>
      <c r="C75" s="33"/>
      <c r="D75" s="8" t="s">
        <v>79</v>
      </c>
      <c r="E75" s="9">
        <v>1450000</v>
      </c>
      <c r="F75" s="9">
        <v>1387675</v>
      </c>
      <c r="G75" s="9">
        <f t="shared" si="1"/>
        <v>62325</v>
      </c>
      <c r="H75" s="9"/>
    </row>
    <row r="76" spans="2:8" ht="14.25">
      <c r="B76" s="33"/>
      <c r="C76" s="33"/>
      <c r="D76" s="8" t="s">
        <v>80</v>
      </c>
      <c r="E76" s="9">
        <f>+E77</f>
        <v>2200000</v>
      </c>
      <c r="F76" s="9">
        <f>+F77</f>
        <v>2071059</v>
      </c>
      <c r="G76" s="9">
        <f t="shared" si="1"/>
        <v>128941</v>
      </c>
      <c r="H76" s="9"/>
    </row>
    <row r="77" spans="2:8" ht="14.25">
      <c r="B77" s="33"/>
      <c r="C77" s="33"/>
      <c r="D77" s="8" t="s">
        <v>81</v>
      </c>
      <c r="E77" s="9">
        <v>2200000</v>
      </c>
      <c r="F77" s="9">
        <v>2071059</v>
      </c>
      <c r="G77" s="9">
        <f t="shared" si="1"/>
        <v>128941</v>
      </c>
      <c r="H77" s="9"/>
    </row>
    <row r="78" spans="2:8" ht="14.25">
      <c r="B78" s="33"/>
      <c r="C78" s="33"/>
      <c r="D78" s="8" t="s">
        <v>82</v>
      </c>
      <c r="E78" s="9">
        <f>+E79</f>
        <v>300000</v>
      </c>
      <c r="F78" s="9">
        <f>+F79</f>
        <v>46907</v>
      </c>
      <c r="G78" s="9">
        <f t="shared" si="1"/>
        <v>253093</v>
      </c>
      <c r="H78" s="9"/>
    </row>
    <row r="79" spans="2:8" ht="14.25">
      <c r="B79" s="33"/>
      <c r="C79" s="33"/>
      <c r="D79" s="8" t="s">
        <v>83</v>
      </c>
      <c r="E79" s="9">
        <v>300000</v>
      </c>
      <c r="F79" s="9">
        <v>46907</v>
      </c>
      <c r="G79" s="9">
        <f t="shared" si="1"/>
        <v>253093</v>
      </c>
      <c r="H79" s="9"/>
    </row>
    <row r="80" spans="2:8" ht="14.25">
      <c r="B80" s="33"/>
      <c r="C80" s="33"/>
      <c r="D80" s="8" t="s">
        <v>84</v>
      </c>
      <c r="E80" s="9">
        <f>+E81</f>
        <v>1500000</v>
      </c>
      <c r="F80" s="9">
        <f>+F81</f>
        <v>1097341</v>
      </c>
      <c r="G80" s="9">
        <f t="shared" si="1"/>
        <v>402659</v>
      </c>
      <c r="H80" s="9"/>
    </row>
    <row r="81" spans="2:8" ht="14.25">
      <c r="B81" s="33"/>
      <c r="C81" s="33"/>
      <c r="D81" s="8" t="s">
        <v>85</v>
      </c>
      <c r="E81" s="9">
        <v>1500000</v>
      </c>
      <c r="F81" s="9">
        <v>1097341</v>
      </c>
      <c r="G81" s="9">
        <f t="shared" si="1"/>
        <v>402659</v>
      </c>
      <c r="H81" s="9"/>
    </row>
    <row r="82" spans="2:8" ht="14.25">
      <c r="B82" s="33"/>
      <c r="C82" s="33"/>
      <c r="D82" s="8" t="s">
        <v>86</v>
      </c>
      <c r="E82" s="9">
        <f>+E83+E84</f>
        <v>1000000</v>
      </c>
      <c r="F82" s="9">
        <f>+F83+F84</f>
        <v>774362</v>
      </c>
      <c r="G82" s="9">
        <f t="shared" si="1"/>
        <v>225638</v>
      </c>
      <c r="H82" s="9"/>
    </row>
    <row r="83" spans="2:8" ht="14.25">
      <c r="B83" s="33"/>
      <c r="C83" s="33"/>
      <c r="D83" s="8" t="s">
        <v>26</v>
      </c>
      <c r="E83" s="9"/>
      <c r="F83" s="9"/>
      <c r="G83" s="9">
        <f t="shared" si="1"/>
        <v>0</v>
      </c>
      <c r="H83" s="9"/>
    </row>
    <row r="84" spans="2:8" ht="14.25">
      <c r="B84" s="33"/>
      <c r="C84" s="33"/>
      <c r="D84" s="8" t="s">
        <v>87</v>
      </c>
      <c r="E84" s="9">
        <v>1000000</v>
      </c>
      <c r="F84" s="9">
        <v>774362</v>
      </c>
      <c r="G84" s="9">
        <f t="shared" si="1"/>
        <v>225638</v>
      </c>
      <c r="H84" s="9"/>
    </row>
    <row r="85" spans="2:8" ht="14.25">
      <c r="B85" s="33"/>
      <c r="C85" s="33"/>
      <c r="D85" s="8" t="s">
        <v>88</v>
      </c>
      <c r="E85" s="9">
        <f>+E86+E87</f>
        <v>10410000</v>
      </c>
      <c r="F85" s="9">
        <f>+F86+F87</f>
        <v>10205956</v>
      </c>
      <c r="G85" s="9">
        <f t="shared" si="1"/>
        <v>204044</v>
      </c>
      <c r="H85" s="9"/>
    </row>
    <row r="86" spans="2:8" ht="14.25">
      <c r="B86" s="33"/>
      <c r="C86" s="33"/>
      <c r="D86" s="8" t="s">
        <v>26</v>
      </c>
      <c r="E86" s="9"/>
      <c r="F86" s="9"/>
      <c r="G86" s="9">
        <f t="shared" si="1"/>
        <v>0</v>
      </c>
      <c r="H86" s="9"/>
    </row>
    <row r="87" spans="2:8" ht="14.25">
      <c r="B87" s="33"/>
      <c r="C87" s="33"/>
      <c r="D87" s="8" t="s">
        <v>89</v>
      </c>
      <c r="E87" s="9">
        <v>10410000</v>
      </c>
      <c r="F87" s="9">
        <v>10205956</v>
      </c>
      <c r="G87" s="9">
        <f t="shared" si="1"/>
        <v>204044</v>
      </c>
      <c r="H87" s="9"/>
    </row>
    <row r="88" spans="2:8" ht="14.25">
      <c r="B88" s="33"/>
      <c r="C88" s="33"/>
      <c r="D88" s="8" t="s">
        <v>90</v>
      </c>
      <c r="E88" s="9">
        <f>+E89</f>
        <v>2000000</v>
      </c>
      <c r="F88" s="9">
        <f>+F89</f>
        <v>1694132</v>
      </c>
      <c r="G88" s="9">
        <f t="shared" si="1"/>
        <v>305868</v>
      </c>
      <c r="H88" s="9"/>
    </row>
    <row r="89" spans="2:8" ht="14.25">
      <c r="B89" s="33"/>
      <c r="C89" s="33"/>
      <c r="D89" s="8" t="s">
        <v>91</v>
      </c>
      <c r="E89" s="9">
        <v>2000000</v>
      </c>
      <c r="F89" s="9">
        <v>1694132</v>
      </c>
      <c r="G89" s="9">
        <f t="shared" si="1"/>
        <v>305868</v>
      </c>
      <c r="H89" s="9"/>
    </row>
    <row r="90" spans="2:8" ht="14.25">
      <c r="B90" s="33"/>
      <c r="C90" s="33"/>
      <c r="D90" s="8" t="s">
        <v>92</v>
      </c>
      <c r="E90" s="9">
        <f>+E91</f>
        <v>4261000</v>
      </c>
      <c r="F90" s="9">
        <f>+F91</f>
        <v>3762635</v>
      </c>
      <c r="G90" s="9">
        <f t="shared" si="1"/>
        <v>498365</v>
      </c>
      <c r="H90" s="9"/>
    </row>
    <row r="91" spans="2:8" ht="14.25">
      <c r="B91" s="33"/>
      <c r="C91" s="33"/>
      <c r="D91" s="8" t="s">
        <v>93</v>
      </c>
      <c r="E91" s="9">
        <v>4261000</v>
      </c>
      <c r="F91" s="9">
        <v>3762635</v>
      </c>
      <c r="G91" s="9">
        <f t="shared" si="1"/>
        <v>498365</v>
      </c>
      <c r="H91" s="9"/>
    </row>
    <row r="92" spans="2:8" ht="14.25">
      <c r="B92" s="33"/>
      <c r="C92" s="33"/>
      <c r="D92" s="8" t="s">
        <v>94</v>
      </c>
      <c r="E92" s="9">
        <f>+E93</f>
        <v>439020</v>
      </c>
      <c r="F92" s="9">
        <f>+F93</f>
        <v>404030</v>
      </c>
      <c r="G92" s="9">
        <f t="shared" si="1"/>
        <v>34990</v>
      </c>
      <c r="H92" s="9"/>
    </row>
    <row r="93" spans="2:8" ht="14.25">
      <c r="B93" s="33"/>
      <c r="C93" s="33"/>
      <c r="D93" s="8" t="s">
        <v>95</v>
      </c>
      <c r="E93" s="9">
        <v>439020</v>
      </c>
      <c r="F93" s="9">
        <v>404030</v>
      </c>
      <c r="G93" s="9">
        <f t="shared" si="1"/>
        <v>34990</v>
      </c>
      <c r="H93" s="9"/>
    </row>
    <row r="94" spans="2:8" ht="14.25">
      <c r="B94" s="33"/>
      <c r="C94" s="33"/>
      <c r="D94" s="8" t="s">
        <v>96</v>
      </c>
      <c r="E94" s="9">
        <f>+E95</f>
        <v>0</v>
      </c>
      <c r="F94" s="9">
        <f>+F95</f>
        <v>0</v>
      </c>
      <c r="G94" s="9">
        <f t="shared" si="1"/>
        <v>0</v>
      </c>
      <c r="H94" s="9"/>
    </row>
    <row r="95" spans="2:8" ht="14.25">
      <c r="B95" s="33"/>
      <c r="C95" s="33"/>
      <c r="D95" s="8" t="s">
        <v>97</v>
      </c>
      <c r="E95" s="9"/>
      <c r="F95" s="9"/>
      <c r="G95" s="9">
        <f t="shared" si="1"/>
        <v>0</v>
      </c>
      <c r="H95" s="9"/>
    </row>
    <row r="96" spans="2:8" ht="14.25">
      <c r="B96" s="33"/>
      <c r="C96" s="33"/>
      <c r="D96" s="8" t="s">
        <v>98</v>
      </c>
      <c r="E96" s="9">
        <f>+E97</f>
        <v>50000</v>
      </c>
      <c r="F96" s="9">
        <f>+F97</f>
        <v>13504</v>
      </c>
      <c r="G96" s="9">
        <f t="shared" si="1"/>
        <v>36496</v>
      </c>
      <c r="H96" s="9"/>
    </row>
    <row r="97" spans="2:8" ht="14.25">
      <c r="B97" s="33"/>
      <c r="C97" s="33"/>
      <c r="D97" s="8" t="s">
        <v>99</v>
      </c>
      <c r="E97" s="9">
        <v>50000</v>
      </c>
      <c r="F97" s="9">
        <v>13504</v>
      </c>
      <c r="G97" s="9">
        <f t="shared" si="1"/>
        <v>36496</v>
      </c>
      <c r="H97" s="9"/>
    </row>
    <row r="98" spans="2:8" ht="14.25">
      <c r="B98" s="33"/>
      <c r="C98" s="33"/>
      <c r="D98" s="8" t="s">
        <v>100</v>
      </c>
      <c r="E98" s="9">
        <f>+E99</f>
        <v>1400000</v>
      </c>
      <c r="F98" s="9">
        <f>+F99</f>
        <v>1093698</v>
      </c>
      <c r="G98" s="9">
        <f t="shared" si="1"/>
        <v>306302</v>
      </c>
      <c r="H98" s="9"/>
    </row>
    <row r="99" spans="2:8" ht="14.25">
      <c r="B99" s="33"/>
      <c r="C99" s="33"/>
      <c r="D99" s="8" t="s">
        <v>101</v>
      </c>
      <c r="E99" s="9">
        <v>1400000</v>
      </c>
      <c r="F99" s="9">
        <v>1093698</v>
      </c>
      <c r="G99" s="9">
        <f t="shared" si="1"/>
        <v>306302</v>
      </c>
      <c r="H99" s="9"/>
    </row>
    <row r="100" spans="2:8" ht="14.25">
      <c r="B100" s="33"/>
      <c r="C100" s="33"/>
      <c r="D100" s="8" t="s">
        <v>102</v>
      </c>
      <c r="E100" s="9">
        <f>+E101+E102+E103+E104+E105+E106</f>
        <v>8075000</v>
      </c>
      <c r="F100" s="9">
        <f>+F101+F102+F103+F104+F105+F106</f>
        <v>7925545</v>
      </c>
      <c r="G100" s="9">
        <f t="shared" si="1"/>
        <v>149455</v>
      </c>
      <c r="H100" s="9"/>
    </row>
    <row r="101" spans="2:8" ht="14.25">
      <c r="B101" s="33"/>
      <c r="C101" s="33"/>
      <c r="D101" s="8" t="s">
        <v>103</v>
      </c>
      <c r="E101" s="9">
        <v>1500000</v>
      </c>
      <c r="F101" s="9">
        <v>1329279</v>
      </c>
      <c r="G101" s="9">
        <f t="shared" si="1"/>
        <v>170721</v>
      </c>
      <c r="H101" s="9"/>
    </row>
    <row r="102" spans="2:8" ht="14.25">
      <c r="B102" s="33"/>
      <c r="C102" s="33"/>
      <c r="D102" s="8" t="s">
        <v>104</v>
      </c>
      <c r="E102" s="9">
        <v>620000</v>
      </c>
      <c r="F102" s="9">
        <v>572284</v>
      </c>
      <c r="G102" s="9">
        <f t="shared" si="1"/>
        <v>47716</v>
      </c>
      <c r="H102" s="9"/>
    </row>
    <row r="103" spans="2:8" ht="14.25">
      <c r="B103" s="33"/>
      <c r="C103" s="33"/>
      <c r="D103" s="8" t="s">
        <v>105</v>
      </c>
      <c r="E103" s="9">
        <v>4315000</v>
      </c>
      <c r="F103" s="9">
        <v>4449908</v>
      </c>
      <c r="G103" s="9">
        <f t="shared" si="1"/>
        <v>-134908</v>
      </c>
      <c r="H103" s="9"/>
    </row>
    <row r="104" spans="2:8" ht="14.25">
      <c r="B104" s="33"/>
      <c r="C104" s="33"/>
      <c r="D104" s="8" t="s">
        <v>106</v>
      </c>
      <c r="E104" s="9"/>
      <c r="F104" s="9"/>
      <c r="G104" s="9">
        <f t="shared" si="1"/>
        <v>0</v>
      </c>
      <c r="H104" s="9"/>
    </row>
    <row r="105" spans="2:8" ht="14.25">
      <c r="B105" s="33"/>
      <c r="C105" s="33"/>
      <c r="D105" s="8" t="s">
        <v>107</v>
      </c>
      <c r="E105" s="9"/>
      <c r="F105" s="9"/>
      <c r="G105" s="9">
        <f t="shared" si="1"/>
        <v>0</v>
      </c>
      <c r="H105" s="9"/>
    </row>
    <row r="106" spans="2:8" ht="14.25">
      <c r="B106" s="33"/>
      <c r="C106" s="33"/>
      <c r="D106" s="8" t="s">
        <v>108</v>
      </c>
      <c r="E106" s="9">
        <v>1640000</v>
      </c>
      <c r="F106" s="9">
        <v>1574074</v>
      </c>
      <c r="G106" s="9">
        <f t="shared" si="1"/>
        <v>65926</v>
      </c>
      <c r="H106" s="9"/>
    </row>
    <row r="107" spans="2:8" ht="14.25">
      <c r="B107" s="33"/>
      <c r="C107" s="33"/>
      <c r="D107" s="8" t="s">
        <v>109</v>
      </c>
      <c r="E107" s="9">
        <f>+E108+E110+E112+E114+E116+E118+E120+E122+E124+E126+E128+E130+E132+E134+E136+E138+E140+E142+E144+E146+E148+E150</f>
        <v>26224000</v>
      </c>
      <c r="F107" s="9">
        <f>+F108+F110+F112+F114+F116+F118+F120+F122+F124+F126+F128+F130+F132+F134+F136+F138+F140+F142+F144+F146+F148+F150</f>
        <v>21153926</v>
      </c>
      <c r="G107" s="9">
        <f t="shared" si="1"/>
        <v>5070074</v>
      </c>
      <c r="H107" s="9"/>
    </row>
    <row r="108" spans="2:8" ht="14.25">
      <c r="B108" s="33"/>
      <c r="C108" s="33"/>
      <c r="D108" s="8" t="s">
        <v>110</v>
      </c>
      <c r="E108" s="9">
        <f>+E109</f>
        <v>3000000</v>
      </c>
      <c r="F108" s="9">
        <f>+F109</f>
        <v>2234609</v>
      </c>
      <c r="G108" s="9">
        <f t="shared" si="1"/>
        <v>765391</v>
      </c>
      <c r="H108" s="9"/>
    </row>
    <row r="109" spans="2:8" ht="14.25">
      <c r="B109" s="33"/>
      <c r="C109" s="33"/>
      <c r="D109" s="8" t="s">
        <v>111</v>
      </c>
      <c r="E109" s="9">
        <v>3000000</v>
      </c>
      <c r="F109" s="9">
        <v>2234609</v>
      </c>
      <c r="G109" s="9">
        <f t="shared" si="1"/>
        <v>765391</v>
      </c>
      <c r="H109" s="9"/>
    </row>
    <row r="110" spans="2:8" ht="14.25">
      <c r="B110" s="33"/>
      <c r="C110" s="33"/>
      <c r="D110" s="8" t="s">
        <v>112</v>
      </c>
      <c r="E110" s="9">
        <f>+E111</f>
        <v>150000</v>
      </c>
      <c r="F110" s="9">
        <f>+F111</f>
        <v>25404</v>
      </c>
      <c r="G110" s="9">
        <f t="shared" si="1"/>
        <v>124596</v>
      </c>
      <c r="H110" s="9"/>
    </row>
    <row r="111" spans="2:8" ht="14.25">
      <c r="B111" s="33"/>
      <c r="C111" s="33"/>
      <c r="D111" s="8" t="s">
        <v>113</v>
      </c>
      <c r="E111" s="9">
        <v>150000</v>
      </c>
      <c r="F111" s="9">
        <v>25404</v>
      </c>
      <c r="G111" s="9">
        <f t="shared" si="1"/>
        <v>124596</v>
      </c>
      <c r="H111" s="9"/>
    </row>
    <row r="112" spans="2:8" ht="14.25">
      <c r="B112" s="33"/>
      <c r="C112" s="33"/>
      <c r="D112" s="8" t="s">
        <v>114</v>
      </c>
      <c r="E112" s="9">
        <f>+E113</f>
        <v>800000</v>
      </c>
      <c r="F112" s="9">
        <f>+F113</f>
        <v>693085</v>
      </c>
      <c r="G112" s="9">
        <f t="shared" si="1"/>
        <v>106915</v>
      </c>
      <c r="H112" s="9"/>
    </row>
    <row r="113" spans="2:8" ht="14.25">
      <c r="B113" s="33"/>
      <c r="C113" s="33"/>
      <c r="D113" s="8" t="s">
        <v>115</v>
      </c>
      <c r="E113" s="9">
        <v>800000</v>
      </c>
      <c r="F113" s="9">
        <v>693085</v>
      </c>
      <c r="G113" s="9">
        <f t="shared" si="1"/>
        <v>106915</v>
      </c>
      <c r="H113" s="9"/>
    </row>
    <row r="114" spans="2:8" ht="14.25">
      <c r="B114" s="33"/>
      <c r="C114" s="33"/>
      <c r="D114" s="8" t="s">
        <v>116</v>
      </c>
      <c r="E114" s="9">
        <f>+E115</f>
        <v>1100000</v>
      </c>
      <c r="F114" s="9">
        <f>+F115</f>
        <v>816147</v>
      </c>
      <c r="G114" s="9">
        <f t="shared" si="1"/>
        <v>283853</v>
      </c>
      <c r="H114" s="9"/>
    </row>
    <row r="115" spans="2:8" ht="14.25">
      <c r="B115" s="33"/>
      <c r="C115" s="33"/>
      <c r="D115" s="8" t="s">
        <v>117</v>
      </c>
      <c r="E115" s="9">
        <v>1100000</v>
      </c>
      <c r="F115" s="9">
        <v>816147</v>
      </c>
      <c r="G115" s="9">
        <f t="shared" si="1"/>
        <v>283853</v>
      </c>
      <c r="H115" s="9"/>
    </row>
    <row r="116" spans="2:8" ht="14.25">
      <c r="B116" s="33"/>
      <c r="C116" s="33"/>
      <c r="D116" s="8" t="s">
        <v>118</v>
      </c>
      <c r="E116" s="9">
        <f>+E117</f>
        <v>1200000</v>
      </c>
      <c r="F116" s="9">
        <f>+F117</f>
        <v>981444</v>
      </c>
      <c r="G116" s="9">
        <f t="shared" si="1"/>
        <v>218556</v>
      </c>
      <c r="H116" s="9"/>
    </row>
    <row r="117" spans="2:8" ht="14.25">
      <c r="B117" s="33"/>
      <c r="C117" s="33"/>
      <c r="D117" s="8" t="s">
        <v>119</v>
      </c>
      <c r="E117" s="9">
        <v>1200000</v>
      </c>
      <c r="F117" s="9">
        <v>981444</v>
      </c>
      <c r="G117" s="9">
        <f t="shared" si="1"/>
        <v>218556</v>
      </c>
      <c r="H117" s="9"/>
    </row>
    <row r="118" spans="2:8" ht="14.25">
      <c r="B118" s="33"/>
      <c r="C118" s="33"/>
      <c r="D118" s="8" t="s">
        <v>120</v>
      </c>
      <c r="E118" s="9">
        <f>+E119</f>
        <v>150000</v>
      </c>
      <c r="F118" s="9">
        <f>+F119</f>
        <v>114165</v>
      </c>
      <c r="G118" s="9">
        <f t="shared" si="1"/>
        <v>35835</v>
      </c>
      <c r="H118" s="9"/>
    </row>
    <row r="119" spans="2:8" ht="14.25">
      <c r="B119" s="33"/>
      <c r="C119" s="33"/>
      <c r="D119" s="8" t="s">
        <v>121</v>
      </c>
      <c r="E119" s="9">
        <v>150000</v>
      </c>
      <c r="F119" s="9">
        <v>114165</v>
      </c>
      <c r="G119" s="9">
        <f t="shared" si="1"/>
        <v>35835</v>
      </c>
      <c r="H119" s="9"/>
    </row>
    <row r="120" spans="2:8" ht="14.25">
      <c r="B120" s="33"/>
      <c r="C120" s="33"/>
      <c r="D120" s="8" t="s">
        <v>88</v>
      </c>
      <c r="E120" s="9">
        <f>+E121</f>
        <v>0</v>
      </c>
      <c r="F120" s="9">
        <f>+F121</f>
        <v>0</v>
      </c>
      <c r="G120" s="9">
        <f t="shared" si="1"/>
        <v>0</v>
      </c>
      <c r="H120" s="9"/>
    </row>
    <row r="121" spans="2:8" ht="14.25">
      <c r="B121" s="33"/>
      <c r="C121" s="33"/>
      <c r="D121" s="8" t="s">
        <v>89</v>
      </c>
      <c r="E121" s="9"/>
      <c r="F121" s="9"/>
      <c r="G121" s="9">
        <f t="shared" si="1"/>
        <v>0</v>
      </c>
      <c r="H121" s="9"/>
    </row>
    <row r="122" spans="2:8" ht="14.25">
      <c r="B122" s="33"/>
      <c r="C122" s="33"/>
      <c r="D122" s="8" t="s">
        <v>90</v>
      </c>
      <c r="E122" s="9">
        <f>+E123</f>
        <v>0</v>
      </c>
      <c r="F122" s="9">
        <f>+F123</f>
        <v>0</v>
      </c>
      <c r="G122" s="9">
        <f t="shared" si="1"/>
        <v>0</v>
      </c>
      <c r="H122" s="9"/>
    </row>
    <row r="123" spans="2:8" ht="14.25">
      <c r="B123" s="33"/>
      <c r="C123" s="33"/>
      <c r="D123" s="8" t="s">
        <v>91</v>
      </c>
      <c r="E123" s="9"/>
      <c r="F123" s="9"/>
      <c r="G123" s="9">
        <f t="shared" si="1"/>
        <v>0</v>
      </c>
      <c r="H123" s="9"/>
    </row>
    <row r="124" spans="2:8" ht="14.25">
      <c r="B124" s="33"/>
      <c r="C124" s="33"/>
      <c r="D124" s="8" t="s">
        <v>122</v>
      </c>
      <c r="E124" s="9">
        <f>+E125</f>
        <v>3500000</v>
      </c>
      <c r="F124" s="9">
        <f>+F125</f>
        <v>2661259</v>
      </c>
      <c r="G124" s="9">
        <f t="shared" si="1"/>
        <v>838741</v>
      </c>
      <c r="H124" s="9"/>
    </row>
    <row r="125" spans="2:8" ht="14.25">
      <c r="B125" s="33"/>
      <c r="C125" s="33"/>
      <c r="D125" s="8" t="s">
        <v>123</v>
      </c>
      <c r="E125" s="9">
        <v>3500000</v>
      </c>
      <c r="F125" s="9">
        <v>2661259</v>
      </c>
      <c r="G125" s="9">
        <f t="shared" si="1"/>
        <v>838741</v>
      </c>
      <c r="H125" s="9"/>
    </row>
    <row r="126" spans="2:8" ht="14.25">
      <c r="B126" s="33"/>
      <c r="C126" s="33"/>
      <c r="D126" s="8" t="s">
        <v>124</v>
      </c>
      <c r="E126" s="9">
        <f>+E127</f>
        <v>850000</v>
      </c>
      <c r="F126" s="9">
        <f>+F127</f>
        <v>671028</v>
      </c>
      <c r="G126" s="9">
        <f t="shared" si="1"/>
        <v>178972</v>
      </c>
      <c r="H126" s="9"/>
    </row>
    <row r="127" spans="2:8" ht="14.25">
      <c r="B127" s="33"/>
      <c r="C127" s="33"/>
      <c r="D127" s="8" t="s">
        <v>125</v>
      </c>
      <c r="E127" s="9">
        <v>850000</v>
      </c>
      <c r="F127" s="9">
        <v>671028</v>
      </c>
      <c r="G127" s="9">
        <f t="shared" si="1"/>
        <v>178972</v>
      </c>
      <c r="H127" s="9"/>
    </row>
    <row r="128" spans="2:8" ht="14.25">
      <c r="B128" s="33"/>
      <c r="C128" s="33"/>
      <c r="D128" s="8" t="s">
        <v>126</v>
      </c>
      <c r="E128" s="9">
        <f>+E129</f>
        <v>10000</v>
      </c>
      <c r="F128" s="9">
        <f>+F129</f>
        <v>4599</v>
      </c>
      <c r="G128" s="9">
        <f t="shared" si="1"/>
        <v>5401</v>
      </c>
      <c r="H128" s="9"/>
    </row>
    <row r="129" spans="2:8" ht="14.25">
      <c r="B129" s="33"/>
      <c r="C129" s="33"/>
      <c r="D129" s="8" t="s">
        <v>127</v>
      </c>
      <c r="E129" s="9">
        <v>10000</v>
      </c>
      <c r="F129" s="9">
        <v>4599</v>
      </c>
      <c r="G129" s="9">
        <f t="shared" si="1"/>
        <v>5401</v>
      </c>
      <c r="H129" s="9"/>
    </row>
    <row r="130" spans="2:8" ht="14.25">
      <c r="B130" s="33"/>
      <c r="C130" s="33"/>
      <c r="D130" s="8" t="s">
        <v>128</v>
      </c>
      <c r="E130" s="9">
        <f>+E131</f>
        <v>70000</v>
      </c>
      <c r="F130" s="9">
        <f>+F131</f>
        <v>56764</v>
      </c>
      <c r="G130" s="9">
        <f t="shared" si="1"/>
        <v>13236</v>
      </c>
      <c r="H130" s="9"/>
    </row>
    <row r="131" spans="2:8" ht="14.25">
      <c r="B131" s="33"/>
      <c r="C131" s="33"/>
      <c r="D131" s="8" t="s">
        <v>129</v>
      </c>
      <c r="E131" s="9">
        <v>70000</v>
      </c>
      <c r="F131" s="9">
        <v>56764</v>
      </c>
      <c r="G131" s="9">
        <f t="shared" si="1"/>
        <v>13236</v>
      </c>
      <c r="H131" s="9"/>
    </row>
    <row r="132" spans="2:8" ht="14.25">
      <c r="B132" s="33"/>
      <c r="C132" s="33"/>
      <c r="D132" s="8" t="s">
        <v>130</v>
      </c>
      <c r="E132" s="9">
        <f>+E133</f>
        <v>4089000</v>
      </c>
      <c r="F132" s="9">
        <f>+F133</f>
        <v>2929070</v>
      </c>
      <c r="G132" s="9">
        <f t="shared" si="1"/>
        <v>1159930</v>
      </c>
      <c r="H132" s="9"/>
    </row>
    <row r="133" spans="2:8" ht="14.25">
      <c r="B133" s="33"/>
      <c r="C133" s="33"/>
      <c r="D133" s="8" t="s">
        <v>131</v>
      </c>
      <c r="E133" s="9">
        <v>4089000</v>
      </c>
      <c r="F133" s="9">
        <v>2929070</v>
      </c>
      <c r="G133" s="9">
        <f t="shared" si="1"/>
        <v>1159930</v>
      </c>
      <c r="H133" s="9"/>
    </row>
    <row r="134" spans="2:8" ht="14.25">
      <c r="B134" s="33"/>
      <c r="C134" s="33"/>
      <c r="D134" s="8" t="s">
        <v>132</v>
      </c>
      <c r="E134" s="9">
        <f>+E135</f>
        <v>30000</v>
      </c>
      <c r="F134" s="9">
        <f>+F135</f>
        <v>1896</v>
      </c>
      <c r="G134" s="9">
        <f t="shared" si="1"/>
        <v>28104</v>
      </c>
      <c r="H134" s="9"/>
    </row>
    <row r="135" spans="2:8" ht="14.25">
      <c r="B135" s="33"/>
      <c r="C135" s="33"/>
      <c r="D135" s="8" t="s">
        <v>133</v>
      </c>
      <c r="E135" s="9">
        <v>30000</v>
      </c>
      <c r="F135" s="9">
        <v>1896</v>
      </c>
      <c r="G135" s="9">
        <f t="shared" ref="G135:G198" si="2">E135-F135</f>
        <v>28104</v>
      </c>
      <c r="H135" s="9"/>
    </row>
    <row r="136" spans="2:8" ht="14.25">
      <c r="B136" s="33"/>
      <c r="C136" s="33"/>
      <c r="D136" s="8" t="s">
        <v>94</v>
      </c>
      <c r="E136" s="9">
        <f>+E137</f>
        <v>585000</v>
      </c>
      <c r="F136" s="9">
        <f>+F137</f>
        <v>481250</v>
      </c>
      <c r="G136" s="9">
        <f t="shared" si="2"/>
        <v>103750</v>
      </c>
      <c r="H136" s="9"/>
    </row>
    <row r="137" spans="2:8" ht="14.25">
      <c r="B137" s="33"/>
      <c r="C137" s="33"/>
      <c r="D137" s="8" t="s">
        <v>95</v>
      </c>
      <c r="E137" s="9">
        <v>585000</v>
      </c>
      <c r="F137" s="9">
        <v>481250</v>
      </c>
      <c r="G137" s="9">
        <f t="shared" si="2"/>
        <v>103750</v>
      </c>
      <c r="H137" s="9"/>
    </row>
    <row r="138" spans="2:8" ht="14.25">
      <c r="B138" s="33"/>
      <c r="C138" s="33"/>
      <c r="D138" s="8" t="s">
        <v>96</v>
      </c>
      <c r="E138" s="9">
        <f>+E139</f>
        <v>5200000</v>
      </c>
      <c r="F138" s="9">
        <f>+F139</f>
        <v>5175336</v>
      </c>
      <c r="G138" s="9">
        <f t="shared" si="2"/>
        <v>24664</v>
      </c>
      <c r="H138" s="9"/>
    </row>
    <row r="139" spans="2:8" ht="14.25">
      <c r="B139" s="33"/>
      <c r="C139" s="33"/>
      <c r="D139" s="8" t="s">
        <v>97</v>
      </c>
      <c r="E139" s="9">
        <v>5200000</v>
      </c>
      <c r="F139" s="9">
        <v>5175336</v>
      </c>
      <c r="G139" s="9">
        <f t="shared" si="2"/>
        <v>24664</v>
      </c>
      <c r="H139" s="9"/>
    </row>
    <row r="140" spans="2:8" ht="14.25">
      <c r="B140" s="33"/>
      <c r="C140" s="33"/>
      <c r="D140" s="8" t="s">
        <v>134</v>
      </c>
      <c r="E140" s="9">
        <f>+E141</f>
        <v>1150000</v>
      </c>
      <c r="F140" s="9">
        <f>+F141</f>
        <v>1122100</v>
      </c>
      <c r="G140" s="9">
        <f t="shared" si="2"/>
        <v>27900</v>
      </c>
      <c r="H140" s="9"/>
    </row>
    <row r="141" spans="2:8" ht="14.25">
      <c r="B141" s="33"/>
      <c r="C141" s="33"/>
      <c r="D141" s="8" t="s">
        <v>135</v>
      </c>
      <c r="E141" s="9">
        <v>1150000</v>
      </c>
      <c r="F141" s="9">
        <v>1122100</v>
      </c>
      <c r="G141" s="9">
        <f t="shared" si="2"/>
        <v>27900</v>
      </c>
      <c r="H141" s="9"/>
    </row>
    <row r="142" spans="2:8" ht="14.25">
      <c r="B142" s="33"/>
      <c r="C142" s="33"/>
      <c r="D142" s="8" t="s">
        <v>136</v>
      </c>
      <c r="E142" s="9">
        <f>+E143</f>
        <v>30000</v>
      </c>
      <c r="F142" s="9">
        <f>+F143</f>
        <v>39850</v>
      </c>
      <c r="G142" s="9">
        <f t="shared" si="2"/>
        <v>-9850</v>
      </c>
      <c r="H142" s="9"/>
    </row>
    <row r="143" spans="2:8" ht="14.25">
      <c r="B143" s="33"/>
      <c r="C143" s="33"/>
      <c r="D143" s="8" t="s">
        <v>137</v>
      </c>
      <c r="E143" s="9">
        <v>30000</v>
      </c>
      <c r="F143" s="9">
        <v>39850</v>
      </c>
      <c r="G143" s="9">
        <f t="shared" si="2"/>
        <v>-9850</v>
      </c>
      <c r="H143" s="9"/>
    </row>
    <row r="144" spans="2:8" ht="14.25">
      <c r="B144" s="33"/>
      <c r="C144" s="33"/>
      <c r="D144" s="8" t="s">
        <v>138</v>
      </c>
      <c r="E144" s="9">
        <f>+E145</f>
        <v>2900000</v>
      </c>
      <c r="F144" s="9">
        <f>+F145</f>
        <v>2172881</v>
      </c>
      <c r="G144" s="9">
        <f t="shared" si="2"/>
        <v>727119</v>
      </c>
      <c r="H144" s="9"/>
    </row>
    <row r="145" spans="2:8" ht="14.25">
      <c r="B145" s="33"/>
      <c r="C145" s="33"/>
      <c r="D145" s="8" t="s">
        <v>139</v>
      </c>
      <c r="E145" s="9">
        <v>2900000</v>
      </c>
      <c r="F145" s="9">
        <v>2172881</v>
      </c>
      <c r="G145" s="9">
        <f t="shared" si="2"/>
        <v>727119</v>
      </c>
      <c r="H145" s="9"/>
    </row>
    <row r="146" spans="2:8" ht="14.25">
      <c r="B146" s="33"/>
      <c r="C146" s="33"/>
      <c r="D146" s="8" t="s">
        <v>140</v>
      </c>
      <c r="E146" s="9">
        <f>+E147</f>
        <v>600000</v>
      </c>
      <c r="F146" s="9">
        <f>+F147</f>
        <v>442047</v>
      </c>
      <c r="G146" s="9">
        <f t="shared" si="2"/>
        <v>157953</v>
      </c>
      <c r="H146" s="9"/>
    </row>
    <row r="147" spans="2:8" ht="14.25">
      <c r="B147" s="33"/>
      <c r="C147" s="33"/>
      <c r="D147" s="8" t="s">
        <v>141</v>
      </c>
      <c r="E147" s="9">
        <v>600000</v>
      </c>
      <c r="F147" s="9">
        <v>442047</v>
      </c>
      <c r="G147" s="9">
        <f t="shared" si="2"/>
        <v>157953</v>
      </c>
      <c r="H147" s="9"/>
    </row>
    <row r="148" spans="2:8" ht="14.25">
      <c r="B148" s="33"/>
      <c r="C148" s="33"/>
      <c r="D148" s="8" t="s">
        <v>142</v>
      </c>
      <c r="E148" s="9">
        <f>+E149</f>
        <v>300000</v>
      </c>
      <c r="F148" s="9">
        <f>+F149</f>
        <v>197500</v>
      </c>
      <c r="G148" s="9">
        <f t="shared" si="2"/>
        <v>102500</v>
      </c>
      <c r="H148" s="9"/>
    </row>
    <row r="149" spans="2:8" ht="14.25">
      <c r="B149" s="33"/>
      <c r="C149" s="33"/>
      <c r="D149" s="8" t="s">
        <v>143</v>
      </c>
      <c r="E149" s="9">
        <v>300000</v>
      </c>
      <c r="F149" s="9">
        <v>197500</v>
      </c>
      <c r="G149" s="9">
        <f t="shared" si="2"/>
        <v>102500</v>
      </c>
      <c r="H149" s="9"/>
    </row>
    <row r="150" spans="2:8" ht="14.25">
      <c r="B150" s="33"/>
      <c r="C150" s="33"/>
      <c r="D150" s="8" t="s">
        <v>102</v>
      </c>
      <c r="E150" s="9">
        <f>+E151</f>
        <v>510000</v>
      </c>
      <c r="F150" s="9">
        <f>+F151</f>
        <v>333492</v>
      </c>
      <c r="G150" s="9">
        <f t="shared" si="2"/>
        <v>176508</v>
      </c>
      <c r="H150" s="9"/>
    </row>
    <row r="151" spans="2:8" ht="14.25">
      <c r="B151" s="33"/>
      <c r="C151" s="33"/>
      <c r="D151" s="8" t="s">
        <v>103</v>
      </c>
      <c r="E151" s="9">
        <v>510000</v>
      </c>
      <c r="F151" s="9">
        <v>333492</v>
      </c>
      <c r="G151" s="9">
        <f t="shared" si="2"/>
        <v>176508</v>
      </c>
      <c r="H151" s="9"/>
    </row>
    <row r="152" spans="2:8" ht="14.25">
      <c r="B152" s="33"/>
      <c r="C152" s="33"/>
      <c r="D152" s="8" t="s">
        <v>144</v>
      </c>
      <c r="E152" s="9">
        <f>+E153</f>
        <v>0</v>
      </c>
      <c r="F152" s="9">
        <f>+F153</f>
        <v>0</v>
      </c>
      <c r="G152" s="9">
        <f t="shared" si="2"/>
        <v>0</v>
      </c>
      <c r="H152" s="9"/>
    </row>
    <row r="153" spans="2:8" ht="14.25">
      <c r="B153" s="33"/>
      <c r="C153" s="33"/>
      <c r="D153" s="8" t="s">
        <v>145</v>
      </c>
      <c r="E153" s="9">
        <f>+E154</f>
        <v>0</v>
      </c>
      <c r="F153" s="9">
        <f>+F154</f>
        <v>0</v>
      </c>
      <c r="G153" s="9">
        <f t="shared" si="2"/>
        <v>0</v>
      </c>
      <c r="H153" s="9"/>
    </row>
    <row r="154" spans="2:8" ht="14.25">
      <c r="B154" s="33"/>
      <c r="C154" s="33"/>
      <c r="D154" s="8" t="s">
        <v>146</v>
      </c>
      <c r="E154" s="9">
        <f>+E155+E156+E157+E158+E159+E160+E161+E162</f>
        <v>0</v>
      </c>
      <c r="F154" s="9">
        <f>+F155+F156+F157+F158+F159+F160+F161+F162</f>
        <v>0</v>
      </c>
      <c r="G154" s="9">
        <f t="shared" si="2"/>
        <v>0</v>
      </c>
      <c r="H154" s="9"/>
    </row>
    <row r="155" spans="2:8" ht="14.25">
      <c r="B155" s="33"/>
      <c r="C155" s="33"/>
      <c r="D155" s="8" t="s">
        <v>147</v>
      </c>
      <c r="E155" s="9"/>
      <c r="F155" s="9"/>
      <c r="G155" s="9">
        <f t="shared" si="2"/>
        <v>0</v>
      </c>
      <c r="H155" s="9"/>
    </row>
    <row r="156" spans="2:8" ht="14.25">
      <c r="B156" s="33"/>
      <c r="C156" s="33"/>
      <c r="D156" s="8" t="s">
        <v>148</v>
      </c>
      <c r="E156" s="9"/>
      <c r="F156" s="9"/>
      <c r="G156" s="9">
        <f t="shared" si="2"/>
        <v>0</v>
      </c>
      <c r="H156" s="9"/>
    </row>
    <row r="157" spans="2:8" ht="14.25">
      <c r="B157" s="33"/>
      <c r="C157" s="33"/>
      <c r="D157" s="8" t="s">
        <v>149</v>
      </c>
      <c r="E157" s="9"/>
      <c r="F157" s="9"/>
      <c r="G157" s="9">
        <f t="shared" si="2"/>
        <v>0</v>
      </c>
      <c r="H157" s="9"/>
    </row>
    <row r="158" spans="2:8" ht="14.25">
      <c r="B158" s="33"/>
      <c r="C158" s="33"/>
      <c r="D158" s="8" t="s">
        <v>150</v>
      </c>
      <c r="E158" s="9"/>
      <c r="F158" s="9"/>
      <c r="G158" s="9">
        <f t="shared" si="2"/>
        <v>0</v>
      </c>
      <c r="H158" s="9"/>
    </row>
    <row r="159" spans="2:8" ht="14.25">
      <c r="B159" s="33"/>
      <c r="C159" s="33"/>
      <c r="D159" s="8" t="s">
        <v>151</v>
      </c>
      <c r="E159" s="9"/>
      <c r="F159" s="9"/>
      <c r="G159" s="9">
        <f t="shared" si="2"/>
        <v>0</v>
      </c>
      <c r="H159" s="9"/>
    </row>
    <row r="160" spans="2:8" ht="14.25">
      <c r="B160" s="33"/>
      <c r="C160" s="33"/>
      <c r="D160" s="8" t="s">
        <v>152</v>
      </c>
      <c r="E160" s="9"/>
      <c r="F160" s="9"/>
      <c r="G160" s="9">
        <f t="shared" si="2"/>
        <v>0</v>
      </c>
      <c r="H160" s="9"/>
    </row>
    <row r="161" spans="2:8" ht="14.25">
      <c r="B161" s="33"/>
      <c r="C161" s="33"/>
      <c r="D161" s="8" t="s">
        <v>153</v>
      </c>
      <c r="E161" s="9"/>
      <c r="F161" s="9"/>
      <c r="G161" s="9">
        <f t="shared" si="2"/>
        <v>0</v>
      </c>
      <c r="H161" s="9"/>
    </row>
    <row r="162" spans="2:8" ht="14.25">
      <c r="B162" s="33"/>
      <c r="C162" s="33"/>
      <c r="D162" s="8" t="s">
        <v>154</v>
      </c>
      <c r="E162" s="9"/>
      <c r="F162" s="9"/>
      <c r="G162" s="9">
        <f t="shared" si="2"/>
        <v>0</v>
      </c>
      <c r="H162" s="9"/>
    </row>
    <row r="163" spans="2:8" ht="14.25">
      <c r="B163" s="33"/>
      <c r="C163" s="33"/>
      <c r="D163" s="8" t="s">
        <v>155</v>
      </c>
      <c r="E163" s="9">
        <f>+E164</f>
        <v>292000</v>
      </c>
      <c r="F163" s="9">
        <f>+F164</f>
        <v>291600</v>
      </c>
      <c r="G163" s="9">
        <f t="shared" si="2"/>
        <v>400</v>
      </c>
      <c r="H163" s="9"/>
    </row>
    <row r="164" spans="2:8" ht="14.25">
      <c r="B164" s="33"/>
      <c r="C164" s="33"/>
      <c r="D164" s="8" t="s">
        <v>156</v>
      </c>
      <c r="E164" s="9">
        <v>292000</v>
      </c>
      <c r="F164" s="9">
        <v>291600</v>
      </c>
      <c r="G164" s="9">
        <f t="shared" si="2"/>
        <v>400</v>
      </c>
      <c r="H164" s="9"/>
    </row>
    <row r="165" spans="2:8" ht="14.25">
      <c r="B165" s="33"/>
      <c r="C165" s="33"/>
      <c r="D165" s="8" t="s">
        <v>157</v>
      </c>
      <c r="E165" s="9">
        <f>+E166+E167</f>
        <v>3200000</v>
      </c>
      <c r="F165" s="9">
        <f>+F166+F167</f>
        <v>3073880</v>
      </c>
      <c r="G165" s="9">
        <f t="shared" si="2"/>
        <v>126120</v>
      </c>
      <c r="H165" s="9"/>
    </row>
    <row r="166" spans="2:8" ht="14.25">
      <c r="B166" s="33"/>
      <c r="C166" s="33"/>
      <c r="D166" s="8" t="s">
        <v>158</v>
      </c>
      <c r="E166" s="9">
        <v>3200000</v>
      </c>
      <c r="F166" s="9">
        <v>3073880</v>
      </c>
      <c r="G166" s="9">
        <f t="shared" si="2"/>
        <v>126120</v>
      </c>
      <c r="H166" s="9"/>
    </row>
    <row r="167" spans="2:8" ht="14.25">
      <c r="B167" s="33"/>
      <c r="C167" s="33"/>
      <c r="D167" s="8" t="s">
        <v>102</v>
      </c>
      <c r="E167" s="9"/>
      <c r="F167" s="9"/>
      <c r="G167" s="9">
        <f t="shared" si="2"/>
        <v>0</v>
      </c>
      <c r="H167" s="9"/>
    </row>
    <row r="168" spans="2:8" ht="14.25">
      <c r="B168" s="33"/>
      <c r="C168" s="34"/>
      <c r="D168" s="10" t="s">
        <v>159</v>
      </c>
      <c r="E168" s="11">
        <f>+E47+E69+E107+E152+E163+E165</f>
        <v>307224020</v>
      </c>
      <c r="F168" s="11">
        <f>+F47+F69+F107+F152+F163+F165</f>
        <v>296253336</v>
      </c>
      <c r="G168" s="11">
        <f t="shared" si="2"/>
        <v>10970684</v>
      </c>
      <c r="H168" s="11"/>
    </row>
    <row r="169" spans="2:8" ht="14.25">
      <c r="B169" s="34"/>
      <c r="C169" s="12" t="s">
        <v>160</v>
      </c>
      <c r="D169" s="13"/>
      <c r="E169" s="14">
        <f xml:space="preserve"> +E46 - E168</f>
        <v>26620374</v>
      </c>
      <c r="F169" s="14">
        <f xml:space="preserve"> +F46 - F168</f>
        <v>37073969</v>
      </c>
      <c r="G169" s="14">
        <f t="shared" si="2"/>
        <v>-10453595</v>
      </c>
      <c r="H169" s="14"/>
    </row>
    <row r="170" spans="2:8" ht="14.25">
      <c r="B170" s="32" t="s">
        <v>161</v>
      </c>
      <c r="C170" s="32" t="s">
        <v>10</v>
      </c>
      <c r="D170" s="8" t="s">
        <v>162</v>
      </c>
      <c r="E170" s="9"/>
      <c r="F170" s="9"/>
      <c r="G170" s="9">
        <f t="shared" si="2"/>
        <v>0</v>
      </c>
      <c r="H170" s="9"/>
    </row>
    <row r="171" spans="2:8" ht="14.25">
      <c r="B171" s="33"/>
      <c r="C171" s="33"/>
      <c r="D171" s="8" t="s">
        <v>163</v>
      </c>
      <c r="E171" s="9"/>
      <c r="F171" s="9"/>
      <c r="G171" s="9">
        <f t="shared" si="2"/>
        <v>0</v>
      </c>
      <c r="H171" s="9"/>
    </row>
    <row r="172" spans="2:8" ht="14.25">
      <c r="B172" s="33"/>
      <c r="C172" s="33"/>
      <c r="D172" s="8" t="s">
        <v>164</v>
      </c>
      <c r="E172" s="9"/>
      <c r="F172" s="9"/>
      <c r="G172" s="9">
        <f t="shared" si="2"/>
        <v>0</v>
      </c>
      <c r="H172" s="9"/>
    </row>
    <row r="173" spans="2:8" ht="14.25">
      <c r="B173" s="33"/>
      <c r="C173" s="33"/>
      <c r="D173" s="8" t="s">
        <v>165</v>
      </c>
      <c r="E173" s="9"/>
      <c r="F173" s="9"/>
      <c r="G173" s="9">
        <f t="shared" si="2"/>
        <v>0</v>
      </c>
      <c r="H173" s="9"/>
    </row>
    <row r="174" spans="2:8" ht="14.25">
      <c r="B174" s="33"/>
      <c r="C174" s="34"/>
      <c r="D174" s="10" t="s">
        <v>166</v>
      </c>
      <c r="E174" s="11">
        <f>+E170+E171+E172+E173</f>
        <v>0</v>
      </c>
      <c r="F174" s="11">
        <f>+F170+F171+F172+F173</f>
        <v>0</v>
      </c>
      <c r="G174" s="11">
        <f t="shared" si="2"/>
        <v>0</v>
      </c>
      <c r="H174" s="11"/>
    </row>
    <row r="175" spans="2:8" ht="14.25">
      <c r="B175" s="33"/>
      <c r="C175" s="32" t="s">
        <v>51</v>
      </c>
      <c r="D175" s="8" t="s">
        <v>167</v>
      </c>
      <c r="E175" s="9">
        <f>+E176</f>
        <v>9400000</v>
      </c>
      <c r="F175" s="9">
        <f>+F176</f>
        <v>9400000</v>
      </c>
      <c r="G175" s="9">
        <f t="shared" si="2"/>
        <v>0</v>
      </c>
      <c r="H175" s="9"/>
    </row>
    <row r="176" spans="2:8" ht="14.25">
      <c r="B176" s="33"/>
      <c r="C176" s="33"/>
      <c r="D176" s="8" t="s">
        <v>168</v>
      </c>
      <c r="E176" s="9">
        <v>9400000</v>
      </c>
      <c r="F176" s="9">
        <v>9400000</v>
      </c>
      <c r="G176" s="9">
        <f t="shared" si="2"/>
        <v>0</v>
      </c>
      <c r="H176" s="9"/>
    </row>
    <row r="177" spans="2:8" ht="14.25">
      <c r="B177" s="33"/>
      <c r="C177" s="33"/>
      <c r="D177" s="8" t="s">
        <v>169</v>
      </c>
      <c r="E177" s="9">
        <f>+E178+E179+E180+E181+E182+E183+E184</f>
        <v>47910000</v>
      </c>
      <c r="F177" s="9">
        <f>+F178+F179+F180+F181+F182+F183+F184</f>
        <v>47909856</v>
      </c>
      <c r="G177" s="9">
        <f t="shared" si="2"/>
        <v>144</v>
      </c>
      <c r="H177" s="9"/>
    </row>
    <row r="178" spans="2:8" ht="14.25">
      <c r="B178" s="33"/>
      <c r="C178" s="33"/>
      <c r="D178" s="8" t="s">
        <v>170</v>
      </c>
      <c r="E178" s="9"/>
      <c r="F178" s="9"/>
      <c r="G178" s="9">
        <f t="shared" si="2"/>
        <v>0</v>
      </c>
      <c r="H178" s="9"/>
    </row>
    <row r="179" spans="2:8" ht="14.25">
      <c r="B179" s="33"/>
      <c r="C179" s="33"/>
      <c r="D179" s="8" t="s">
        <v>171</v>
      </c>
      <c r="E179" s="9">
        <v>45792000</v>
      </c>
      <c r="F179" s="9">
        <v>45792000</v>
      </c>
      <c r="G179" s="9">
        <f t="shared" si="2"/>
        <v>0</v>
      </c>
      <c r="H179" s="9"/>
    </row>
    <row r="180" spans="2:8" ht="14.25">
      <c r="B180" s="33"/>
      <c r="C180" s="33"/>
      <c r="D180" s="8" t="s">
        <v>172</v>
      </c>
      <c r="E180" s="9">
        <v>2118000</v>
      </c>
      <c r="F180" s="9">
        <v>2117856</v>
      </c>
      <c r="G180" s="9">
        <f t="shared" si="2"/>
        <v>144</v>
      </c>
      <c r="H180" s="9"/>
    </row>
    <row r="181" spans="2:8" ht="14.25">
      <c r="B181" s="33"/>
      <c r="C181" s="33"/>
      <c r="D181" s="8" t="s">
        <v>173</v>
      </c>
      <c r="E181" s="9"/>
      <c r="F181" s="9"/>
      <c r="G181" s="9">
        <f t="shared" si="2"/>
        <v>0</v>
      </c>
      <c r="H181" s="9"/>
    </row>
    <row r="182" spans="2:8" ht="14.25">
      <c r="B182" s="33"/>
      <c r="C182" s="33"/>
      <c r="D182" s="8" t="s">
        <v>174</v>
      </c>
      <c r="E182" s="9"/>
      <c r="F182" s="9"/>
      <c r="G182" s="9">
        <f t="shared" si="2"/>
        <v>0</v>
      </c>
      <c r="H182" s="9"/>
    </row>
    <row r="183" spans="2:8" ht="14.25">
      <c r="B183" s="33"/>
      <c r="C183" s="33"/>
      <c r="D183" s="8" t="s">
        <v>175</v>
      </c>
      <c r="E183" s="9"/>
      <c r="F183" s="9"/>
      <c r="G183" s="9">
        <f t="shared" si="2"/>
        <v>0</v>
      </c>
      <c r="H183" s="9"/>
    </row>
    <row r="184" spans="2:8" ht="14.25">
      <c r="B184" s="33"/>
      <c r="C184" s="33"/>
      <c r="D184" s="8" t="s">
        <v>176</v>
      </c>
      <c r="E184" s="9"/>
      <c r="F184" s="9"/>
      <c r="G184" s="9">
        <f t="shared" si="2"/>
        <v>0</v>
      </c>
      <c r="H184" s="9"/>
    </row>
    <row r="185" spans="2:8" ht="14.25">
      <c r="B185" s="33"/>
      <c r="C185" s="33"/>
      <c r="D185" s="8" t="s">
        <v>177</v>
      </c>
      <c r="E185" s="9">
        <f>+E186</f>
        <v>0</v>
      </c>
      <c r="F185" s="9">
        <f>+F186</f>
        <v>0</v>
      </c>
      <c r="G185" s="9">
        <f t="shared" si="2"/>
        <v>0</v>
      </c>
      <c r="H185" s="9"/>
    </row>
    <row r="186" spans="2:8" ht="14.25">
      <c r="B186" s="33"/>
      <c r="C186" s="33"/>
      <c r="D186" s="8" t="s">
        <v>178</v>
      </c>
      <c r="E186" s="9"/>
      <c r="F186" s="9"/>
      <c r="G186" s="9">
        <f t="shared" si="2"/>
        <v>0</v>
      </c>
      <c r="H186" s="9"/>
    </row>
    <row r="187" spans="2:8" ht="14.25">
      <c r="B187" s="33"/>
      <c r="C187" s="34"/>
      <c r="D187" s="10" t="s">
        <v>179</v>
      </c>
      <c r="E187" s="11">
        <f>+E175+E177+E185</f>
        <v>57310000</v>
      </c>
      <c r="F187" s="11">
        <f>+F175+F177+F185</f>
        <v>57309856</v>
      </c>
      <c r="G187" s="11">
        <f t="shared" si="2"/>
        <v>144</v>
      </c>
      <c r="H187" s="11"/>
    </row>
    <row r="188" spans="2:8" ht="14.25">
      <c r="B188" s="34"/>
      <c r="C188" s="15" t="s">
        <v>180</v>
      </c>
      <c r="D188" s="13"/>
      <c r="E188" s="14">
        <f xml:space="preserve"> +E174 - E187</f>
        <v>-57310000</v>
      </c>
      <c r="F188" s="14">
        <f xml:space="preserve"> +F174 - F187</f>
        <v>-57309856</v>
      </c>
      <c r="G188" s="14">
        <f t="shared" si="2"/>
        <v>-144</v>
      </c>
      <c r="H188" s="14"/>
    </row>
    <row r="189" spans="2:8" ht="14.25">
      <c r="B189" s="32" t="s">
        <v>181</v>
      </c>
      <c r="C189" s="32" t="s">
        <v>10</v>
      </c>
      <c r="D189" s="8" t="s">
        <v>182</v>
      </c>
      <c r="E189" s="9">
        <f>+E190+E191</f>
        <v>50218000</v>
      </c>
      <c r="F189" s="9">
        <f>+F190+F191</f>
        <v>50218278</v>
      </c>
      <c r="G189" s="9">
        <f t="shared" si="2"/>
        <v>-278</v>
      </c>
      <c r="H189" s="9"/>
    </row>
    <row r="190" spans="2:8" ht="14.25">
      <c r="B190" s="33"/>
      <c r="C190" s="33"/>
      <c r="D190" s="8" t="s">
        <v>183</v>
      </c>
      <c r="E190" s="9">
        <v>4426000</v>
      </c>
      <c r="F190" s="9">
        <v>4426278</v>
      </c>
      <c r="G190" s="9">
        <f t="shared" si="2"/>
        <v>-278</v>
      </c>
      <c r="H190" s="9"/>
    </row>
    <row r="191" spans="2:8" ht="14.25">
      <c r="B191" s="33"/>
      <c r="C191" s="33"/>
      <c r="D191" s="8" t="s">
        <v>184</v>
      </c>
      <c r="E191" s="9">
        <f>+E192+E193+E194+E195</f>
        <v>45792000</v>
      </c>
      <c r="F191" s="9">
        <f>+F192+F193+F194+F195</f>
        <v>45792000</v>
      </c>
      <c r="G191" s="9">
        <f t="shared" si="2"/>
        <v>0</v>
      </c>
      <c r="H191" s="9"/>
    </row>
    <row r="192" spans="2:8" ht="14.25">
      <c r="B192" s="33"/>
      <c r="C192" s="33"/>
      <c r="D192" s="8" t="s">
        <v>185</v>
      </c>
      <c r="E192" s="9"/>
      <c r="F192" s="9"/>
      <c r="G192" s="9">
        <f t="shared" si="2"/>
        <v>0</v>
      </c>
      <c r="H192" s="9"/>
    </row>
    <row r="193" spans="2:8" ht="14.25">
      <c r="B193" s="33"/>
      <c r="C193" s="33"/>
      <c r="D193" s="8" t="s">
        <v>186</v>
      </c>
      <c r="E193" s="9"/>
      <c r="F193" s="9"/>
      <c r="G193" s="9">
        <f t="shared" si="2"/>
        <v>0</v>
      </c>
      <c r="H193" s="9"/>
    </row>
    <row r="194" spans="2:8" ht="14.25">
      <c r="B194" s="33"/>
      <c r="C194" s="33"/>
      <c r="D194" s="8" t="s">
        <v>187</v>
      </c>
      <c r="E194" s="9"/>
      <c r="F194" s="9"/>
      <c r="G194" s="9">
        <f t="shared" si="2"/>
        <v>0</v>
      </c>
      <c r="H194" s="9"/>
    </row>
    <row r="195" spans="2:8" ht="14.25">
      <c r="B195" s="33"/>
      <c r="C195" s="33"/>
      <c r="D195" s="8" t="s">
        <v>188</v>
      </c>
      <c r="E195" s="9">
        <v>45792000</v>
      </c>
      <c r="F195" s="9">
        <v>45792000</v>
      </c>
      <c r="G195" s="9">
        <f t="shared" si="2"/>
        <v>0</v>
      </c>
      <c r="H195" s="9"/>
    </row>
    <row r="196" spans="2:8" ht="14.25">
      <c r="B196" s="33"/>
      <c r="C196" s="33"/>
      <c r="D196" s="8" t="s">
        <v>189</v>
      </c>
      <c r="E196" s="9">
        <f>+E197+E198</f>
        <v>0</v>
      </c>
      <c r="F196" s="9">
        <f>+F197+F198</f>
        <v>0</v>
      </c>
      <c r="G196" s="9">
        <f t="shared" si="2"/>
        <v>0</v>
      </c>
      <c r="H196" s="9"/>
    </row>
    <row r="197" spans="2:8" ht="14.25">
      <c r="B197" s="33"/>
      <c r="C197" s="33"/>
      <c r="D197" s="8" t="s">
        <v>190</v>
      </c>
      <c r="E197" s="9"/>
      <c r="F197" s="9"/>
      <c r="G197" s="9">
        <f t="shared" si="2"/>
        <v>0</v>
      </c>
      <c r="H197" s="9"/>
    </row>
    <row r="198" spans="2:8" ht="14.25">
      <c r="B198" s="33"/>
      <c r="C198" s="33"/>
      <c r="D198" s="8" t="s">
        <v>191</v>
      </c>
      <c r="E198" s="9"/>
      <c r="F198" s="9"/>
      <c r="G198" s="9">
        <f t="shared" si="2"/>
        <v>0</v>
      </c>
      <c r="H198" s="9"/>
    </row>
    <row r="199" spans="2:8" ht="14.25">
      <c r="B199" s="33"/>
      <c r="C199" s="34"/>
      <c r="D199" s="10" t="s">
        <v>192</v>
      </c>
      <c r="E199" s="11">
        <f>+E189+E196</f>
        <v>50218000</v>
      </c>
      <c r="F199" s="11">
        <f>+F189+F196</f>
        <v>50218278</v>
      </c>
      <c r="G199" s="11">
        <f t="shared" ref="G199:G211" si="3">E199-F199</f>
        <v>-278</v>
      </c>
      <c r="H199" s="11"/>
    </row>
    <row r="200" spans="2:8" ht="14.25">
      <c r="B200" s="33"/>
      <c r="C200" s="32" t="s">
        <v>51</v>
      </c>
      <c r="D200" s="8" t="s">
        <v>193</v>
      </c>
      <c r="E200" s="9">
        <f>+E201+E202</f>
        <v>2946000</v>
      </c>
      <c r="F200" s="9">
        <f>+F201+F202</f>
        <v>2945530</v>
      </c>
      <c r="G200" s="9">
        <f t="shared" si="3"/>
        <v>470</v>
      </c>
      <c r="H200" s="9"/>
    </row>
    <row r="201" spans="2:8" ht="14.25">
      <c r="B201" s="33"/>
      <c r="C201" s="33"/>
      <c r="D201" s="8" t="s">
        <v>194</v>
      </c>
      <c r="E201" s="9">
        <v>2946000</v>
      </c>
      <c r="F201" s="9">
        <v>2945530</v>
      </c>
      <c r="G201" s="9">
        <f t="shared" si="3"/>
        <v>470</v>
      </c>
      <c r="H201" s="9"/>
    </row>
    <row r="202" spans="2:8" ht="14.25">
      <c r="B202" s="33"/>
      <c r="C202" s="33"/>
      <c r="D202" s="8" t="s">
        <v>195</v>
      </c>
      <c r="E202" s="9">
        <f>+E203+E204</f>
        <v>0</v>
      </c>
      <c r="F202" s="9">
        <f>+F203+F204</f>
        <v>0</v>
      </c>
      <c r="G202" s="9">
        <f t="shared" si="3"/>
        <v>0</v>
      </c>
      <c r="H202" s="9"/>
    </row>
    <row r="203" spans="2:8" ht="14.25">
      <c r="B203" s="33"/>
      <c r="C203" s="33"/>
      <c r="D203" s="8" t="s">
        <v>196</v>
      </c>
      <c r="E203" s="9"/>
      <c r="F203" s="9"/>
      <c r="G203" s="9">
        <f t="shared" si="3"/>
        <v>0</v>
      </c>
      <c r="H203" s="9"/>
    </row>
    <row r="204" spans="2:8" ht="14.25">
      <c r="B204" s="33"/>
      <c r="C204" s="33"/>
      <c r="D204" s="8" t="s">
        <v>197</v>
      </c>
      <c r="E204" s="9"/>
      <c r="F204" s="9"/>
      <c r="G204" s="9">
        <f t="shared" si="3"/>
        <v>0</v>
      </c>
      <c r="H204" s="9"/>
    </row>
    <row r="205" spans="2:8" ht="14.25">
      <c r="B205" s="33"/>
      <c r="C205" s="33"/>
      <c r="D205" s="16" t="s">
        <v>198</v>
      </c>
      <c r="E205" s="17">
        <f>+E206+E207</f>
        <v>358000</v>
      </c>
      <c r="F205" s="17">
        <f>+F206+F207</f>
        <v>357696</v>
      </c>
      <c r="G205" s="17">
        <f t="shared" si="3"/>
        <v>304</v>
      </c>
      <c r="H205" s="17"/>
    </row>
    <row r="206" spans="2:8" ht="14.25">
      <c r="B206" s="33"/>
      <c r="C206" s="33"/>
      <c r="D206" s="16" t="s">
        <v>199</v>
      </c>
      <c r="E206" s="17">
        <v>358000</v>
      </c>
      <c r="F206" s="17">
        <v>357696</v>
      </c>
      <c r="G206" s="17">
        <f t="shared" si="3"/>
        <v>304</v>
      </c>
      <c r="H206" s="17"/>
    </row>
    <row r="207" spans="2:8" ht="14.25">
      <c r="B207" s="33"/>
      <c r="C207" s="33"/>
      <c r="D207" s="18" t="s">
        <v>200</v>
      </c>
      <c r="E207" s="17"/>
      <c r="F207" s="17"/>
      <c r="G207" s="17">
        <f t="shared" si="3"/>
        <v>0</v>
      </c>
      <c r="H207" s="17"/>
    </row>
    <row r="208" spans="2:8" ht="14.25">
      <c r="B208" s="33"/>
      <c r="C208" s="33"/>
      <c r="D208" s="16" t="s">
        <v>201</v>
      </c>
      <c r="E208" s="17">
        <f>+E209</f>
        <v>0</v>
      </c>
      <c r="F208" s="17">
        <f>+F209</f>
        <v>0</v>
      </c>
      <c r="G208" s="17">
        <f t="shared" si="3"/>
        <v>0</v>
      </c>
      <c r="H208" s="17"/>
    </row>
    <row r="209" spans="2:8" ht="14.25">
      <c r="B209" s="33"/>
      <c r="C209" s="33"/>
      <c r="D209" s="16" t="s">
        <v>202</v>
      </c>
      <c r="E209" s="17"/>
      <c r="F209" s="17"/>
      <c r="G209" s="17">
        <f t="shared" si="3"/>
        <v>0</v>
      </c>
      <c r="H209" s="17"/>
    </row>
    <row r="210" spans="2:8" ht="14.25">
      <c r="B210" s="33"/>
      <c r="C210" s="34"/>
      <c r="D210" s="19" t="s">
        <v>203</v>
      </c>
      <c r="E210" s="20">
        <f>+E200+E205+E208</f>
        <v>3304000</v>
      </c>
      <c r="F210" s="20">
        <f>+F200+F205+F208</f>
        <v>3303226</v>
      </c>
      <c r="G210" s="20">
        <f t="shared" si="3"/>
        <v>774</v>
      </c>
      <c r="H210" s="20"/>
    </row>
    <row r="211" spans="2:8" ht="14.25">
      <c r="B211" s="34"/>
      <c r="C211" s="15" t="s">
        <v>204</v>
      </c>
      <c r="D211" s="13"/>
      <c r="E211" s="14">
        <f xml:space="preserve"> +E199 - E210</f>
        <v>46914000</v>
      </c>
      <c r="F211" s="14">
        <f xml:space="preserve"> +F199 - F210</f>
        <v>46915052</v>
      </c>
      <c r="G211" s="14">
        <f t="shared" si="3"/>
        <v>-1052</v>
      </c>
      <c r="H211" s="14"/>
    </row>
    <row r="212" spans="2:8" ht="14.25">
      <c r="B212" s="21" t="s">
        <v>205</v>
      </c>
      <c r="C212" s="22"/>
      <c r="D212" s="23"/>
      <c r="E212" s="24"/>
      <c r="F212" s="24"/>
      <c r="G212" s="24">
        <f>E212 + E213</f>
        <v>0</v>
      </c>
      <c r="H212" s="24"/>
    </row>
    <row r="213" spans="2:8" ht="14.25">
      <c r="B213" s="25"/>
      <c r="C213" s="26"/>
      <c r="D213" s="27"/>
      <c r="E213" s="28"/>
      <c r="F213" s="28"/>
      <c r="G213" s="28"/>
      <c r="H213" s="28"/>
    </row>
    <row r="214" spans="2:8" ht="14.25">
      <c r="B214" s="15" t="s">
        <v>206</v>
      </c>
      <c r="C214" s="12"/>
      <c r="D214" s="13"/>
      <c r="E214" s="14">
        <f xml:space="preserve"> +E169 +E188 +E211 - (E212 + E213)</f>
        <v>16224374</v>
      </c>
      <c r="F214" s="14">
        <f xml:space="preserve"> +F169 +F188 +F211 - (F212 + F213)</f>
        <v>26679165</v>
      </c>
      <c r="G214" s="14">
        <f t="shared" ref="G214:G216" si="4">E214-F214</f>
        <v>-10454791</v>
      </c>
      <c r="H214" s="14"/>
    </row>
    <row r="215" spans="2:8" ht="14.25">
      <c r="B215" s="15" t="s">
        <v>207</v>
      </c>
      <c r="C215" s="12"/>
      <c r="D215" s="13"/>
      <c r="E215" s="14">
        <v>126310994</v>
      </c>
      <c r="F215" s="14">
        <v>125830766</v>
      </c>
      <c r="G215" s="14">
        <f t="shared" si="4"/>
        <v>480228</v>
      </c>
      <c r="H215" s="14"/>
    </row>
    <row r="216" spans="2:8" ht="14.25">
      <c r="B216" s="15" t="s">
        <v>208</v>
      </c>
      <c r="C216" s="12"/>
      <c r="D216" s="13"/>
      <c r="E216" s="14">
        <f xml:space="preserve"> +E214 +E215</f>
        <v>142535368</v>
      </c>
      <c r="F216" s="14">
        <f xml:space="preserve"> +F214 +F215</f>
        <v>152509931</v>
      </c>
      <c r="G216" s="14">
        <f t="shared" si="4"/>
        <v>-9974563</v>
      </c>
      <c r="H216" s="14"/>
    </row>
  </sheetData>
  <mergeCells count="12">
    <mergeCell ref="B170:B188"/>
    <mergeCell ref="C170:C174"/>
    <mergeCell ref="C175:C187"/>
    <mergeCell ref="B189:B211"/>
    <mergeCell ref="C189:C199"/>
    <mergeCell ref="C200:C210"/>
    <mergeCell ref="B2:H2"/>
    <mergeCell ref="B3:H3"/>
    <mergeCell ref="B5:D5"/>
    <mergeCell ref="B6:B169"/>
    <mergeCell ref="C6:C46"/>
    <mergeCell ref="C47:C168"/>
  </mergeCells>
  <phoneticPr fontId="2"/>
  <pageMargins left="0.7" right="0.7" top="0.75" bottom="0.75" header="0.3" footer="0.3"/>
  <pageSetup paperSize="9" fitToHeight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16"/>
  <sheetViews>
    <sheetView showGridLines="0" workbookViewId="0"/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29" t="s">
        <v>216</v>
      </c>
      <c r="C2" s="29"/>
      <c r="D2" s="29"/>
      <c r="E2" s="29"/>
      <c r="F2" s="29"/>
      <c r="G2" s="29"/>
      <c r="H2" s="29"/>
    </row>
    <row r="3" spans="2:8" ht="21">
      <c r="B3" s="30" t="s">
        <v>217</v>
      </c>
      <c r="C3" s="30"/>
      <c r="D3" s="30"/>
      <c r="E3" s="30"/>
      <c r="F3" s="30"/>
      <c r="G3" s="30"/>
      <c r="H3" s="30"/>
    </row>
    <row r="4" spans="2:8" ht="15.75">
      <c r="B4" s="4"/>
      <c r="C4" s="4"/>
      <c r="D4" s="4"/>
      <c r="E4" s="4"/>
      <c r="F4" s="2"/>
      <c r="G4" s="2"/>
      <c r="H4" s="4" t="s">
        <v>218</v>
      </c>
    </row>
    <row r="5" spans="2:8" ht="14.25">
      <c r="B5" s="31" t="s">
        <v>4</v>
      </c>
      <c r="C5" s="31"/>
      <c r="D5" s="31"/>
      <c r="E5" s="5" t="s">
        <v>5</v>
      </c>
      <c r="F5" s="5" t="s">
        <v>6</v>
      </c>
      <c r="G5" s="5" t="s">
        <v>7</v>
      </c>
      <c r="H5" s="5" t="s">
        <v>8</v>
      </c>
    </row>
    <row r="6" spans="2:8" ht="14.25">
      <c r="B6" s="32" t="s">
        <v>9</v>
      </c>
      <c r="C6" s="32" t="s">
        <v>10</v>
      </c>
      <c r="D6" s="6" t="s">
        <v>11</v>
      </c>
      <c r="E6" s="7">
        <f>+E7</f>
        <v>0</v>
      </c>
      <c r="F6" s="7">
        <f>+F7</f>
        <v>0</v>
      </c>
      <c r="G6" s="7">
        <f>E6-F6</f>
        <v>0</v>
      </c>
      <c r="H6" s="7"/>
    </row>
    <row r="7" spans="2:8" ht="14.25">
      <c r="B7" s="33"/>
      <c r="C7" s="33"/>
      <c r="D7" s="8" t="s">
        <v>12</v>
      </c>
      <c r="E7" s="9">
        <f>+E8</f>
        <v>0</v>
      </c>
      <c r="F7" s="9">
        <f>+F8</f>
        <v>0</v>
      </c>
      <c r="G7" s="9">
        <f t="shared" ref="G7:G70" si="0">E7-F7</f>
        <v>0</v>
      </c>
      <c r="H7" s="9"/>
    </row>
    <row r="8" spans="2:8" ht="14.25">
      <c r="B8" s="33"/>
      <c r="C8" s="33"/>
      <c r="D8" s="8" t="s">
        <v>13</v>
      </c>
      <c r="E8" s="9"/>
      <c r="F8" s="9"/>
      <c r="G8" s="9">
        <f t="shared" si="0"/>
        <v>0</v>
      </c>
      <c r="H8" s="9"/>
    </row>
    <row r="9" spans="2:8" ht="14.25">
      <c r="B9" s="33"/>
      <c r="C9" s="33"/>
      <c r="D9" s="8" t="s">
        <v>14</v>
      </c>
      <c r="E9" s="9">
        <f>+E10+E17+E19+E22+E26+E28</f>
        <v>29833000</v>
      </c>
      <c r="F9" s="9">
        <f>+F10+F17+F19+F22+F26+F28</f>
        <v>30111113</v>
      </c>
      <c r="G9" s="9">
        <f t="shared" si="0"/>
        <v>-278113</v>
      </c>
      <c r="H9" s="9"/>
    </row>
    <row r="10" spans="2:8" ht="14.25">
      <c r="B10" s="33"/>
      <c r="C10" s="33"/>
      <c r="D10" s="8" t="s">
        <v>15</v>
      </c>
      <c r="E10" s="9">
        <f>+E11+E12+E15+E16</f>
        <v>18425000</v>
      </c>
      <c r="F10" s="9">
        <f>+F11+F12+F15+F16</f>
        <v>18718431</v>
      </c>
      <c r="G10" s="9">
        <f t="shared" si="0"/>
        <v>-293431</v>
      </c>
      <c r="H10" s="9"/>
    </row>
    <row r="11" spans="2:8" ht="14.25">
      <c r="B11" s="33"/>
      <c r="C11" s="33"/>
      <c r="D11" s="8" t="s">
        <v>16</v>
      </c>
      <c r="E11" s="9"/>
      <c r="F11" s="9"/>
      <c r="G11" s="9">
        <f t="shared" si="0"/>
        <v>0</v>
      </c>
      <c r="H11" s="9"/>
    </row>
    <row r="12" spans="2:8" ht="14.25">
      <c r="B12" s="33"/>
      <c r="C12" s="33"/>
      <c r="D12" s="8" t="s">
        <v>17</v>
      </c>
      <c r="E12" s="9">
        <f>+E13+E14</f>
        <v>18425000</v>
      </c>
      <c r="F12" s="9">
        <f>+F13+F14</f>
        <v>18718431</v>
      </c>
      <c r="G12" s="9">
        <f t="shared" si="0"/>
        <v>-293431</v>
      </c>
      <c r="H12" s="9"/>
    </row>
    <row r="13" spans="2:8" ht="14.25">
      <c r="B13" s="33"/>
      <c r="C13" s="33"/>
      <c r="D13" s="8" t="s">
        <v>18</v>
      </c>
      <c r="E13" s="9">
        <v>18425000</v>
      </c>
      <c r="F13" s="9">
        <v>18718431</v>
      </c>
      <c r="G13" s="9">
        <f t="shared" si="0"/>
        <v>-293431</v>
      </c>
      <c r="H13" s="9"/>
    </row>
    <row r="14" spans="2:8" ht="14.25">
      <c r="B14" s="33"/>
      <c r="C14" s="33"/>
      <c r="D14" s="8" t="s">
        <v>19</v>
      </c>
      <c r="E14" s="9"/>
      <c r="F14" s="9"/>
      <c r="G14" s="9">
        <f t="shared" si="0"/>
        <v>0</v>
      </c>
      <c r="H14" s="9"/>
    </row>
    <row r="15" spans="2:8" ht="14.25">
      <c r="B15" s="33"/>
      <c r="C15" s="33"/>
      <c r="D15" s="8" t="s">
        <v>20</v>
      </c>
      <c r="E15" s="9"/>
      <c r="F15" s="9"/>
      <c r="G15" s="9">
        <f t="shared" si="0"/>
        <v>0</v>
      </c>
      <c r="H15" s="9"/>
    </row>
    <row r="16" spans="2:8" ht="14.25">
      <c r="B16" s="33"/>
      <c r="C16" s="33"/>
      <c r="D16" s="8" t="s">
        <v>21</v>
      </c>
      <c r="E16" s="9"/>
      <c r="F16" s="9"/>
      <c r="G16" s="9">
        <f t="shared" si="0"/>
        <v>0</v>
      </c>
      <c r="H16" s="9"/>
    </row>
    <row r="17" spans="2:8" ht="14.25">
      <c r="B17" s="33"/>
      <c r="C17" s="33"/>
      <c r="D17" s="8" t="s">
        <v>22</v>
      </c>
      <c r="E17" s="9">
        <f>+E18</f>
        <v>0</v>
      </c>
      <c r="F17" s="9">
        <f>+F18</f>
        <v>0</v>
      </c>
      <c r="G17" s="9">
        <f t="shared" si="0"/>
        <v>0</v>
      </c>
      <c r="H17" s="9"/>
    </row>
    <row r="18" spans="2:8" ht="14.25">
      <c r="B18" s="33"/>
      <c r="C18" s="33"/>
      <c r="D18" s="8" t="s">
        <v>23</v>
      </c>
      <c r="E18" s="9"/>
      <c r="F18" s="9"/>
      <c r="G18" s="9">
        <f t="shared" si="0"/>
        <v>0</v>
      </c>
      <c r="H18" s="9"/>
    </row>
    <row r="19" spans="2:8" ht="14.25">
      <c r="B19" s="33"/>
      <c r="C19" s="33"/>
      <c r="D19" s="8" t="s">
        <v>24</v>
      </c>
      <c r="E19" s="9">
        <f>+E20+E21</f>
        <v>6000</v>
      </c>
      <c r="F19" s="9">
        <f>+F20+F21</f>
        <v>6759</v>
      </c>
      <c r="G19" s="9">
        <f t="shared" si="0"/>
        <v>-759</v>
      </c>
      <c r="H19" s="9"/>
    </row>
    <row r="20" spans="2:8" ht="14.25">
      <c r="B20" s="33"/>
      <c r="C20" s="33"/>
      <c r="D20" s="8" t="s">
        <v>25</v>
      </c>
      <c r="E20" s="9"/>
      <c r="F20" s="9"/>
      <c r="G20" s="9">
        <f t="shared" si="0"/>
        <v>0</v>
      </c>
      <c r="H20" s="9"/>
    </row>
    <row r="21" spans="2:8" ht="14.25">
      <c r="B21" s="33"/>
      <c r="C21" s="33"/>
      <c r="D21" s="8" t="s">
        <v>26</v>
      </c>
      <c r="E21" s="9">
        <v>6000</v>
      </c>
      <c r="F21" s="9">
        <v>6759</v>
      </c>
      <c r="G21" s="9">
        <f t="shared" si="0"/>
        <v>-759</v>
      </c>
      <c r="H21" s="9"/>
    </row>
    <row r="22" spans="2:8" ht="14.25">
      <c r="B22" s="33"/>
      <c r="C22" s="33"/>
      <c r="D22" s="8" t="s">
        <v>27</v>
      </c>
      <c r="E22" s="9">
        <f>+E23</f>
        <v>2030000</v>
      </c>
      <c r="F22" s="9">
        <f>+F23</f>
        <v>2030000</v>
      </c>
      <c r="G22" s="9">
        <f t="shared" si="0"/>
        <v>0</v>
      </c>
      <c r="H22" s="9"/>
    </row>
    <row r="23" spans="2:8" ht="14.25">
      <c r="B23" s="33"/>
      <c r="C23" s="33"/>
      <c r="D23" s="8" t="s">
        <v>28</v>
      </c>
      <c r="E23" s="9">
        <f>+E24+E25</f>
        <v>2030000</v>
      </c>
      <c r="F23" s="9">
        <f>+F24+F25</f>
        <v>2030000</v>
      </c>
      <c r="G23" s="9">
        <f t="shared" si="0"/>
        <v>0</v>
      </c>
      <c r="H23" s="9"/>
    </row>
    <row r="24" spans="2:8" ht="14.25">
      <c r="B24" s="33"/>
      <c r="C24" s="33"/>
      <c r="D24" s="8" t="s">
        <v>18</v>
      </c>
      <c r="E24" s="9">
        <v>2030000</v>
      </c>
      <c r="F24" s="9">
        <v>2030000</v>
      </c>
      <c r="G24" s="9">
        <f t="shared" si="0"/>
        <v>0</v>
      </c>
      <c r="H24" s="9"/>
    </row>
    <row r="25" spans="2:8" ht="14.25">
      <c r="B25" s="33"/>
      <c r="C25" s="33"/>
      <c r="D25" s="8" t="s">
        <v>29</v>
      </c>
      <c r="E25" s="9"/>
      <c r="F25" s="9"/>
      <c r="G25" s="9">
        <f t="shared" si="0"/>
        <v>0</v>
      </c>
      <c r="H25" s="9"/>
    </row>
    <row r="26" spans="2:8" ht="14.25">
      <c r="B26" s="33"/>
      <c r="C26" s="33"/>
      <c r="D26" s="8" t="s">
        <v>30</v>
      </c>
      <c r="E26" s="9">
        <f>+E27</f>
        <v>9372000</v>
      </c>
      <c r="F26" s="9">
        <f>+F27</f>
        <v>9355923</v>
      </c>
      <c r="G26" s="9">
        <f t="shared" si="0"/>
        <v>16077</v>
      </c>
      <c r="H26" s="9"/>
    </row>
    <row r="27" spans="2:8" ht="14.25">
      <c r="B27" s="33"/>
      <c r="C27" s="33"/>
      <c r="D27" s="8" t="s">
        <v>31</v>
      </c>
      <c r="E27" s="9">
        <v>9372000</v>
      </c>
      <c r="F27" s="9">
        <v>9355923</v>
      </c>
      <c r="G27" s="9">
        <f t="shared" si="0"/>
        <v>16077</v>
      </c>
      <c r="H27" s="9"/>
    </row>
    <row r="28" spans="2:8" ht="14.25">
      <c r="B28" s="33"/>
      <c r="C28" s="33"/>
      <c r="D28" s="8" t="s">
        <v>32</v>
      </c>
      <c r="E28" s="9">
        <f>+E29</f>
        <v>0</v>
      </c>
      <c r="F28" s="9">
        <f>+F29</f>
        <v>0</v>
      </c>
      <c r="G28" s="9">
        <f t="shared" si="0"/>
        <v>0</v>
      </c>
      <c r="H28" s="9"/>
    </row>
    <row r="29" spans="2:8" ht="14.25">
      <c r="B29" s="33"/>
      <c r="C29" s="33"/>
      <c r="D29" s="8" t="s">
        <v>33</v>
      </c>
      <c r="E29" s="9"/>
      <c r="F29" s="9"/>
      <c r="G29" s="9">
        <f t="shared" si="0"/>
        <v>0</v>
      </c>
      <c r="H29" s="9"/>
    </row>
    <row r="30" spans="2:8" ht="14.25">
      <c r="B30" s="33"/>
      <c r="C30" s="33"/>
      <c r="D30" s="8" t="s">
        <v>34</v>
      </c>
      <c r="E30" s="9">
        <f>+E31</f>
        <v>0</v>
      </c>
      <c r="F30" s="9">
        <f>+F31</f>
        <v>0</v>
      </c>
      <c r="G30" s="9">
        <f t="shared" si="0"/>
        <v>0</v>
      </c>
      <c r="H30" s="9"/>
    </row>
    <row r="31" spans="2:8" ht="14.25">
      <c r="B31" s="33"/>
      <c r="C31" s="33"/>
      <c r="D31" s="8" t="s">
        <v>35</v>
      </c>
      <c r="E31" s="9"/>
      <c r="F31" s="9"/>
      <c r="G31" s="9">
        <f t="shared" si="0"/>
        <v>0</v>
      </c>
      <c r="H31" s="9"/>
    </row>
    <row r="32" spans="2:8" ht="14.25">
      <c r="B32" s="33"/>
      <c r="C32" s="33"/>
      <c r="D32" s="8" t="s">
        <v>36</v>
      </c>
      <c r="E32" s="9">
        <f>+E33</f>
        <v>0</v>
      </c>
      <c r="F32" s="9">
        <f>+F33</f>
        <v>293</v>
      </c>
      <c r="G32" s="9">
        <f t="shared" si="0"/>
        <v>-293</v>
      </c>
      <c r="H32" s="9"/>
    </row>
    <row r="33" spans="2:8" ht="14.25">
      <c r="B33" s="33"/>
      <c r="C33" s="33"/>
      <c r="D33" s="8" t="s">
        <v>37</v>
      </c>
      <c r="E33" s="9"/>
      <c r="F33" s="9">
        <v>293</v>
      </c>
      <c r="G33" s="9">
        <f t="shared" si="0"/>
        <v>-293</v>
      </c>
      <c r="H33" s="9"/>
    </row>
    <row r="34" spans="2:8" ht="14.25">
      <c r="B34" s="33"/>
      <c r="C34" s="33"/>
      <c r="D34" s="8" t="s">
        <v>38</v>
      </c>
      <c r="E34" s="9">
        <f>+E35+E36+E37</f>
        <v>11000</v>
      </c>
      <c r="F34" s="9">
        <f>+F35+F36+F37</f>
        <v>11844</v>
      </c>
      <c r="G34" s="9">
        <f t="shared" si="0"/>
        <v>-844</v>
      </c>
      <c r="H34" s="9"/>
    </row>
    <row r="35" spans="2:8" ht="14.25">
      <c r="B35" s="33"/>
      <c r="C35" s="33"/>
      <c r="D35" s="8" t="s">
        <v>39</v>
      </c>
      <c r="E35" s="9"/>
      <c r="F35" s="9"/>
      <c r="G35" s="9">
        <f t="shared" si="0"/>
        <v>0</v>
      </c>
      <c r="H35" s="9"/>
    </row>
    <row r="36" spans="2:8" ht="14.25">
      <c r="B36" s="33"/>
      <c r="C36" s="33"/>
      <c r="D36" s="8" t="s">
        <v>40</v>
      </c>
      <c r="E36" s="9"/>
      <c r="F36" s="9"/>
      <c r="G36" s="9">
        <f t="shared" si="0"/>
        <v>0</v>
      </c>
      <c r="H36" s="9"/>
    </row>
    <row r="37" spans="2:8" ht="14.25">
      <c r="B37" s="33"/>
      <c r="C37" s="33"/>
      <c r="D37" s="8" t="s">
        <v>41</v>
      </c>
      <c r="E37" s="9">
        <f>+E38</f>
        <v>11000</v>
      </c>
      <c r="F37" s="9">
        <f>+F38</f>
        <v>11844</v>
      </c>
      <c r="G37" s="9">
        <f t="shared" si="0"/>
        <v>-844</v>
      </c>
      <c r="H37" s="9"/>
    </row>
    <row r="38" spans="2:8" ht="14.25">
      <c r="B38" s="33"/>
      <c r="C38" s="33"/>
      <c r="D38" s="8" t="s">
        <v>42</v>
      </c>
      <c r="E38" s="9">
        <f>+E39+E40+E41+E42+E43+E44+E45</f>
        <v>11000</v>
      </c>
      <c r="F38" s="9">
        <f>+F39+F40+F41+F42+F43+F44+F45</f>
        <v>11844</v>
      </c>
      <c r="G38" s="9">
        <f t="shared" si="0"/>
        <v>-844</v>
      </c>
      <c r="H38" s="9"/>
    </row>
    <row r="39" spans="2:8" ht="14.25">
      <c r="B39" s="33"/>
      <c r="C39" s="33"/>
      <c r="D39" s="8" t="s">
        <v>43</v>
      </c>
      <c r="E39" s="9">
        <v>11000</v>
      </c>
      <c r="F39" s="9">
        <v>11844</v>
      </c>
      <c r="G39" s="9">
        <f t="shared" si="0"/>
        <v>-844</v>
      </c>
      <c r="H39" s="9"/>
    </row>
    <row r="40" spans="2:8" ht="14.25">
      <c r="B40" s="33"/>
      <c r="C40" s="33"/>
      <c r="D40" s="8" t="s">
        <v>44</v>
      </c>
      <c r="E40" s="9"/>
      <c r="F40" s="9"/>
      <c r="G40" s="9">
        <f t="shared" si="0"/>
        <v>0</v>
      </c>
      <c r="H40" s="9"/>
    </row>
    <row r="41" spans="2:8" ht="14.25">
      <c r="B41" s="33"/>
      <c r="C41" s="33"/>
      <c r="D41" s="8" t="s">
        <v>45</v>
      </c>
      <c r="E41" s="9"/>
      <c r="F41" s="9"/>
      <c r="G41" s="9">
        <f t="shared" si="0"/>
        <v>0</v>
      </c>
      <c r="H41" s="9"/>
    </row>
    <row r="42" spans="2:8" ht="14.25">
      <c r="B42" s="33"/>
      <c r="C42" s="33"/>
      <c r="D42" s="8" t="s">
        <v>46</v>
      </c>
      <c r="E42" s="9"/>
      <c r="F42" s="9"/>
      <c r="G42" s="9">
        <f t="shared" si="0"/>
        <v>0</v>
      </c>
      <c r="H42" s="9"/>
    </row>
    <row r="43" spans="2:8" ht="14.25">
      <c r="B43" s="33"/>
      <c r="C43" s="33"/>
      <c r="D43" s="8" t="s">
        <v>47</v>
      </c>
      <c r="E43" s="9"/>
      <c r="F43" s="9"/>
      <c r="G43" s="9">
        <f t="shared" si="0"/>
        <v>0</v>
      </c>
      <c r="H43" s="9"/>
    </row>
    <row r="44" spans="2:8" ht="14.25">
      <c r="B44" s="33"/>
      <c r="C44" s="33"/>
      <c r="D44" s="8" t="s">
        <v>48</v>
      </c>
      <c r="E44" s="9"/>
      <c r="F44" s="9"/>
      <c r="G44" s="9">
        <f t="shared" si="0"/>
        <v>0</v>
      </c>
      <c r="H44" s="9"/>
    </row>
    <row r="45" spans="2:8" ht="14.25">
      <c r="B45" s="33"/>
      <c r="C45" s="33"/>
      <c r="D45" s="8" t="s">
        <v>49</v>
      </c>
      <c r="E45" s="9"/>
      <c r="F45" s="9"/>
      <c r="G45" s="9">
        <f t="shared" si="0"/>
        <v>0</v>
      </c>
      <c r="H45" s="9"/>
    </row>
    <row r="46" spans="2:8" ht="14.25">
      <c r="B46" s="33"/>
      <c r="C46" s="34"/>
      <c r="D46" s="10" t="s">
        <v>50</v>
      </c>
      <c r="E46" s="11">
        <f>+E6+E9+E30+E32+E34</f>
        <v>29844000</v>
      </c>
      <c r="F46" s="11">
        <f>+F6+F9+F30+F32+F34</f>
        <v>30123250</v>
      </c>
      <c r="G46" s="11">
        <f t="shared" si="0"/>
        <v>-279250</v>
      </c>
      <c r="H46" s="11"/>
    </row>
    <row r="47" spans="2:8" ht="14.25">
      <c r="B47" s="33"/>
      <c r="C47" s="32" t="s">
        <v>51</v>
      </c>
      <c r="D47" s="8" t="s">
        <v>52</v>
      </c>
      <c r="E47" s="9">
        <f>+E48+E49+E65+E66+E67+E68</f>
        <v>15640000</v>
      </c>
      <c r="F47" s="9">
        <f>+F48+F49+F65+F66+F67+F68</f>
        <v>12506031</v>
      </c>
      <c r="G47" s="9">
        <f t="shared" si="0"/>
        <v>3133969</v>
      </c>
      <c r="H47" s="9"/>
    </row>
    <row r="48" spans="2:8" ht="14.25">
      <c r="B48" s="33"/>
      <c r="C48" s="33"/>
      <c r="D48" s="8" t="s">
        <v>53</v>
      </c>
      <c r="E48" s="9"/>
      <c r="F48" s="9"/>
      <c r="G48" s="9">
        <f t="shared" si="0"/>
        <v>0</v>
      </c>
      <c r="H48" s="9"/>
    </row>
    <row r="49" spans="2:8" ht="14.25">
      <c r="B49" s="33"/>
      <c r="C49" s="33"/>
      <c r="D49" s="8" t="s">
        <v>54</v>
      </c>
      <c r="E49" s="9">
        <f>+E50+E51</f>
        <v>4084000</v>
      </c>
      <c r="F49" s="9">
        <f>+F50+F51</f>
        <v>3728581</v>
      </c>
      <c r="G49" s="9">
        <f t="shared" si="0"/>
        <v>355419</v>
      </c>
      <c r="H49" s="9"/>
    </row>
    <row r="50" spans="2:8" ht="14.25">
      <c r="B50" s="33"/>
      <c r="C50" s="33"/>
      <c r="D50" s="8" t="s">
        <v>55</v>
      </c>
      <c r="E50" s="9">
        <v>2950000</v>
      </c>
      <c r="F50" s="9">
        <v>2710400</v>
      </c>
      <c r="G50" s="9">
        <f t="shared" si="0"/>
        <v>239600</v>
      </c>
      <c r="H50" s="9"/>
    </row>
    <row r="51" spans="2:8" ht="14.25">
      <c r="B51" s="33"/>
      <c r="C51" s="33"/>
      <c r="D51" s="8" t="s">
        <v>56</v>
      </c>
      <c r="E51" s="9">
        <f>+E52+E53+E54+E55+E56+E57+E58+E59+E60+E61+E62+E63+E64</f>
        <v>1134000</v>
      </c>
      <c r="F51" s="9">
        <f>+F52+F53+F54+F55+F56+F57+F58+F59+F60+F61+F62+F63+F64</f>
        <v>1018181</v>
      </c>
      <c r="G51" s="9">
        <f t="shared" si="0"/>
        <v>115819</v>
      </c>
      <c r="H51" s="9"/>
    </row>
    <row r="52" spans="2:8" ht="14.25">
      <c r="B52" s="33"/>
      <c r="C52" s="33"/>
      <c r="D52" s="8" t="s">
        <v>57</v>
      </c>
      <c r="E52" s="9"/>
      <c r="F52" s="9"/>
      <c r="G52" s="9">
        <f t="shared" si="0"/>
        <v>0</v>
      </c>
      <c r="H52" s="9"/>
    </row>
    <row r="53" spans="2:8" ht="14.25">
      <c r="B53" s="33"/>
      <c r="C53" s="33"/>
      <c r="D53" s="8" t="s">
        <v>58</v>
      </c>
      <c r="E53" s="9">
        <v>510000</v>
      </c>
      <c r="F53" s="9">
        <v>460768</v>
      </c>
      <c r="G53" s="9">
        <f t="shared" si="0"/>
        <v>49232</v>
      </c>
      <c r="H53" s="9"/>
    </row>
    <row r="54" spans="2:8" ht="14.25">
      <c r="B54" s="33"/>
      <c r="C54" s="33"/>
      <c r="D54" s="8" t="s">
        <v>59</v>
      </c>
      <c r="E54" s="9">
        <v>60000</v>
      </c>
      <c r="F54" s="9">
        <v>40413</v>
      </c>
      <c r="G54" s="9">
        <f t="shared" si="0"/>
        <v>19587</v>
      </c>
      <c r="H54" s="9"/>
    </row>
    <row r="55" spans="2:8" ht="14.25">
      <c r="B55" s="33"/>
      <c r="C55" s="33"/>
      <c r="D55" s="8" t="s">
        <v>60</v>
      </c>
      <c r="E55" s="9"/>
      <c r="F55" s="9"/>
      <c r="G55" s="9">
        <f t="shared" si="0"/>
        <v>0</v>
      </c>
      <c r="H55" s="9"/>
    </row>
    <row r="56" spans="2:8" ht="14.25">
      <c r="B56" s="33"/>
      <c r="C56" s="33"/>
      <c r="D56" s="8" t="s">
        <v>61</v>
      </c>
      <c r="E56" s="9"/>
      <c r="F56" s="9"/>
      <c r="G56" s="9">
        <f t="shared" si="0"/>
        <v>0</v>
      </c>
      <c r="H56" s="9"/>
    </row>
    <row r="57" spans="2:8" ht="14.25">
      <c r="B57" s="33"/>
      <c r="C57" s="33"/>
      <c r="D57" s="8" t="s">
        <v>62</v>
      </c>
      <c r="E57" s="9"/>
      <c r="F57" s="9"/>
      <c r="G57" s="9">
        <f t="shared" si="0"/>
        <v>0</v>
      </c>
      <c r="H57" s="9"/>
    </row>
    <row r="58" spans="2:8" ht="14.25">
      <c r="B58" s="33"/>
      <c r="C58" s="33"/>
      <c r="D58" s="8" t="s">
        <v>63</v>
      </c>
      <c r="E58" s="9"/>
      <c r="F58" s="9"/>
      <c r="G58" s="9">
        <f t="shared" si="0"/>
        <v>0</v>
      </c>
      <c r="H58" s="9"/>
    </row>
    <row r="59" spans="2:8" ht="14.25">
      <c r="B59" s="33"/>
      <c r="C59" s="33"/>
      <c r="D59" s="8" t="s">
        <v>64</v>
      </c>
      <c r="E59" s="9"/>
      <c r="F59" s="9"/>
      <c r="G59" s="9">
        <f t="shared" si="0"/>
        <v>0</v>
      </c>
      <c r="H59" s="9"/>
    </row>
    <row r="60" spans="2:8" ht="14.25">
      <c r="B60" s="33"/>
      <c r="C60" s="33"/>
      <c r="D60" s="8" t="s">
        <v>65</v>
      </c>
      <c r="E60" s="9"/>
      <c r="F60" s="9"/>
      <c r="G60" s="9">
        <f t="shared" si="0"/>
        <v>0</v>
      </c>
      <c r="H60" s="9"/>
    </row>
    <row r="61" spans="2:8" ht="14.25">
      <c r="B61" s="33"/>
      <c r="C61" s="33"/>
      <c r="D61" s="8" t="s">
        <v>66</v>
      </c>
      <c r="E61" s="9">
        <v>444000</v>
      </c>
      <c r="F61" s="9">
        <v>407000</v>
      </c>
      <c r="G61" s="9">
        <f t="shared" si="0"/>
        <v>37000</v>
      </c>
      <c r="H61" s="9"/>
    </row>
    <row r="62" spans="2:8" ht="14.25">
      <c r="B62" s="33"/>
      <c r="C62" s="33"/>
      <c r="D62" s="8" t="s">
        <v>67</v>
      </c>
      <c r="E62" s="9">
        <v>120000</v>
      </c>
      <c r="F62" s="9">
        <v>110000</v>
      </c>
      <c r="G62" s="9">
        <f t="shared" si="0"/>
        <v>10000</v>
      </c>
      <c r="H62" s="9"/>
    </row>
    <row r="63" spans="2:8" ht="14.25">
      <c r="B63" s="33"/>
      <c r="C63" s="33"/>
      <c r="D63" s="8" t="s">
        <v>68</v>
      </c>
      <c r="E63" s="9"/>
      <c r="F63" s="9"/>
      <c r="G63" s="9">
        <f t="shared" si="0"/>
        <v>0</v>
      </c>
      <c r="H63" s="9"/>
    </row>
    <row r="64" spans="2:8" ht="14.25">
      <c r="B64" s="33"/>
      <c r="C64" s="33"/>
      <c r="D64" s="8" t="s">
        <v>69</v>
      </c>
      <c r="E64" s="9"/>
      <c r="F64" s="9"/>
      <c r="G64" s="9">
        <f t="shared" si="0"/>
        <v>0</v>
      </c>
      <c r="H64" s="9"/>
    </row>
    <row r="65" spans="2:8" ht="14.25">
      <c r="B65" s="33"/>
      <c r="C65" s="33"/>
      <c r="D65" s="8" t="s">
        <v>70</v>
      </c>
      <c r="E65" s="9">
        <v>1366000</v>
      </c>
      <c r="F65" s="9">
        <v>1302454</v>
      </c>
      <c r="G65" s="9">
        <f t="shared" si="0"/>
        <v>63546</v>
      </c>
      <c r="H65" s="9"/>
    </row>
    <row r="66" spans="2:8" ht="14.25">
      <c r="B66" s="33"/>
      <c r="C66" s="33"/>
      <c r="D66" s="8" t="s">
        <v>71</v>
      </c>
      <c r="E66" s="9">
        <v>8800000</v>
      </c>
      <c r="F66" s="9">
        <v>6165945</v>
      </c>
      <c r="G66" s="9">
        <f t="shared" si="0"/>
        <v>2634055</v>
      </c>
      <c r="H66" s="9"/>
    </row>
    <row r="67" spans="2:8" ht="14.25">
      <c r="B67" s="33"/>
      <c r="C67" s="33"/>
      <c r="D67" s="8" t="s">
        <v>72</v>
      </c>
      <c r="E67" s="9">
        <v>90000</v>
      </c>
      <c r="F67" s="9">
        <v>89000</v>
      </c>
      <c r="G67" s="9">
        <f t="shared" si="0"/>
        <v>1000</v>
      </c>
      <c r="H67" s="9"/>
    </row>
    <row r="68" spans="2:8" ht="14.25">
      <c r="B68" s="33"/>
      <c r="C68" s="33"/>
      <c r="D68" s="8" t="s">
        <v>73</v>
      </c>
      <c r="E68" s="9">
        <v>1300000</v>
      </c>
      <c r="F68" s="9">
        <v>1220051</v>
      </c>
      <c r="G68" s="9">
        <f t="shared" si="0"/>
        <v>79949</v>
      </c>
      <c r="H68" s="9"/>
    </row>
    <row r="69" spans="2:8" ht="14.25">
      <c r="B69" s="33"/>
      <c r="C69" s="33"/>
      <c r="D69" s="8" t="s">
        <v>74</v>
      </c>
      <c r="E69" s="9">
        <f>+E70+E74+E76+E78+E80+E82+E85+E88+E90+E92+E94+E96+E98+E100</f>
        <v>8310000</v>
      </c>
      <c r="F69" s="9">
        <f>+F70+F74+F76+F78+F80+F82+F85+F88+F90+F92+F94+F96+F98+F100</f>
        <v>7242495</v>
      </c>
      <c r="G69" s="9">
        <f t="shared" si="0"/>
        <v>1067505</v>
      </c>
      <c r="H69" s="9"/>
    </row>
    <row r="70" spans="2:8" ht="14.25">
      <c r="B70" s="33"/>
      <c r="C70" s="33"/>
      <c r="D70" s="8" t="s">
        <v>75</v>
      </c>
      <c r="E70" s="9">
        <f>+E71+E72+E73</f>
        <v>4794000</v>
      </c>
      <c r="F70" s="9">
        <f>+F71+F72+F73</f>
        <v>4329636</v>
      </c>
      <c r="G70" s="9">
        <f t="shared" si="0"/>
        <v>464364</v>
      </c>
      <c r="H70" s="9"/>
    </row>
    <row r="71" spans="2:8" ht="14.25">
      <c r="B71" s="33"/>
      <c r="C71" s="33"/>
      <c r="D71" s="8" t="s">
        <v>76</v>
      </c>
      <c r="E71" s="9"/>
      <c r="F71" s="9"/>
      <c r="G71" s="9">
        <f t="shared" ref="G71:G134" si="1">E71-F71</f>
        <v>0</v>
      </c>
      <c r="H71" s="9"/>
    </row>
    <row r="72" spans="2:8" ht="14.25">
      <c r="B72" s="33"/>
      <c r="C72" s="33"/>
      <c r="D72" s="8" t="s">
        <v>26</v>
      </c>
      <c r="E72" s="9">
        <v>4794000</v>
      </c>
      <c r="F72" s="9">
        <v>4329636</v>
      </c>
      <c r="G72" s="9">
        <f t="shared" si="1"/>
        <v>464364</v>
      </c>
      <c r="H72" s="9"/>
    </row>
    <row r="73" spans="2:8" ht="14.25">
      <c r="B73" s="33"/>
      <c r="C73" s="33"/>
      <c r="D73" s="8" t="s">
        <v>77</v>
      </c>
      <c r="E73" s="9"/>
      <c r="F73" s="9"/>
      <c r="G73" s="9">
        <f t="shared" si="1"/>
        <v>0</v>
      </c>
      <c r="H73" s="9"/>
    </row>
    <row r="74" spans="2:8" ht="14.25">
      <c r="B74" s="33"/>
      <c r="C74" s="33"/>
      <c r="D74" s="8" t="s">
        <v>78</v>
      </c>
      <c r="E74" s="9">
        <f>+E75</f>
        <v>0</v>
      </c>
      <c r="F74" s="9">
        <f>+F75</f>
        <v>0</v>
      </c>
      <c r="G74" s="9">
        <f t="shared" si="1"/>
        <v>0</v>
      </c>
      <c r="H74" s="9"/>
    </row>
    <row r="75" spans="2:8" ht="14.25">
      <c r="B75" s="33"/>
      <c r="C75" s="33"/>
      <c r="D75" s="8" t="s">
        <v>79</v>
      </c>
      <c r="E75" s="9"/>
      <c r="F75" s="9"/>
      <c r="G75" s="9">
        <f t="shared" si="1"/>
        <v>0</v>
      </c>
      <c r="H75" s="9"/>
    </row>
    <row r="76" spans="2:8" ht="14.25">
      <c r="B76" s="33"/>
      <c r="C76" s="33"/>
      <c r="D76" s="8" t="s">
        <v>80</v>
      </c>
      <c r="E76" s="9">
        <f>+E77</f>
        <v>0</v>
      </c>
      <c r="F76" s="9">
        <f>+F77</f>
        <v>0</v>
      </c>
      <c r="G76" s="9">
        <f t="shared" si="1"/>
        <v>0</v>
      </c>
      <c r="H76" s="9"/>
    </row>
    <row r="77" spans="2:8" ht="14.25">
      <c r="B77" s="33"/>
      <c r="C77" s="33"/>
      <c r="D77" s="8" t="s">
        <v>81</v>
      </c>
      <c r="E77" s="9"/>
      <c r="F77" s="9"/>
      <c r="G77" s="9">
        <f t="shared" si="1"/>
        <v>0</v>
      </c>
      <c r="H77" s="9"/>
    </row>
    <row r="78" spans="2:8" ht="14.25">
      <c r="B78" s="33"/>
      <c r="C78" s="33"/>
      <c r="D78" s="8" t="s">
        <v>82</v>
      </c>
      <c r="E78" s="9">
        <f>+E79</f>
        <v>0</v>
      </c>
      <c r="F78" s="9">
        <f>+F79</f>
        <v>0</v>
      </c>
      <c r="G78" s="9">
        <f t="shared" si="1"/>
        <v>0</v>
      </c>
      <c r="H78" s="9"/>
    </row>
    <row r="79" spans="2:8" ht="14.25">
      <c r="B79" s="33"/>
      <c r="C79" s="33"/>
      <c r="D79" s="8" t="s">
        <v>83</v>
      </c>
      <c r="E79" s="9"/>
      <c r="F79" s="9"/>
      <c r="G79" s="9">
        <f t="shared" si="1"/>
        <v>0</v>
      </c>
      <c r="H79" s="9"/>
    </row>
    <row r="80" spans="2:8" ht="14.25">
      <c r="B80" s="33"/>
      <c r="C80" s="33"/>
      <c r="D80" s="8" t="s">
        <v>84</v>
      </c>
      <c r="E80" s="9">
        <f>+E81</f>
        <v>0</v>
      </c>
      <c r="F80" s="9">
        <f>+F81</f>
        <v>0</v>
      </c>
      <c r="G80" s="9">
        <f t="shared" si="1"/>
        <v>0</v>
      </c>
      <c r="H80" s="9"/>
    </row>
    <row r="81" spans="2:8" ht="14.25">
      <c r="B81" s="33"/>
      <c r="C81" s="33"/>
      <c r="D81" s="8" t="s">
        <v>85</v>
      </c>
      <c r="E81" s="9"/>
      <c r="F81" s="9"/>
      <c r="G81" s="9">
        <f t="shared" si="1"/>
        <v>0</v>
      </c>
      <c r="H81" s="9"/>
    </row>
    <row r="82" spans="2:8" ht="14.25">
      <c r="B82" s="33"/>
      <c r="C82" s="33"/>
      <c r="D82" s="8" t="s">
        <v>86</v>
      </c>
      <c r="E82" s="9">
        <f>+E83+E84</f>
        <v>306000</v>
      </c>
      <c r="F82" s="9">
        <f>+F83+F84</f>
        <v>284267</v>
      </c>
      <c r="G82" s="9">
        <f t="shared" si="1"/>
        <v>21733</v>
      </c>
      <c r="H82" s="9"/>
    </row>
    <row r="83" spans="2:8" ht="14.25">
      <c r="B83" s="33"/>
      <c r="C83" s="33"/>
      <c r="D83" s="8" t="s">
        <v>26</v>
      </c>
      <c r="E83" s="9">
        <v>306000</v>
      </c>
      <c r="F83" s="9">
        <v>284267</v>
      </c>
      <c r="G83" s="9">
        <f t="shared" si="1"/>
        <v>21733</v>
      </c>
      <c r="H83" s="9"/>
    </row>
    <row r="84" spans="2:8" ht="14.25">
      <c r="B84" s="33"/>
      <c r="C84" s="33"/>
      <c r="D84" s="8" t="s">
        <v>87</v>
      </c>
      <c r="E84" s="9"/>
      <c r="F84" s="9"/>
      <c r="G84" s="9">
        <f t="shared" si="1"/>
        <v>0</v>
      </c>
      <c r="H84" s="9"/>
    </row>
    <row r="85" spans="2:8" ht="14.25">
      <c r="B85" s="33"/>
      <c r="C85" s="33"/>
      <c r="D85" s="8" t="s">
        <v>88</v>
      </c>
      <c r="E85" s="9">
        <f>+E86+E87</f>
        <v>2360000</v>
      </c>
      <c r="F85" s="9">
        <f>+F86+F87</f>
        <v>2212502</v>
      </c>
      <c r="G85" s="9">
        <f t="shared" si="1"/>
        <v>147498</v>
      </c>
      <c r="H85" s="9"/>
    </row>
    <row r="86" spans="2:8" ht="14.25">
      <c r="B86" s="33"/>
      <c r="C86" s="33"/>
      <c r="D86" s="8" t="s">
        <v>26</v>
      </c>
      <c r="E86" s="9">
        <v>2200000</v>
      </c>
      <c r="F86" s="9">
        <v>2080020</v>
      </c>
      <c r="G86" s="9">
        <f t="shared" si="1"/>
        <v>119980</v>
      </c>
      <c r="H86" s="9"/>
    </row>
    <row r="87" spans="2:8" ht="14.25">
      <c r="B87" s="33"/>
      <c r="C87" s="33"/>
      <c r="D87" s="8" t="s">
        <v>89</v>
      </c>
      <c r="E87" s="9">
        <v>160000</v>
      </c>
      <c r="F87" s="9">
        <v>132482</v>
      </c>
      <c r="G87" s="9">
        <f t="shared" si="1"/>
        <v>27518</v>
      </c>
      <c r="H87" s="9"/>
    </row>
    <row r="88" spans="2:8" ht="14.25">
      <c r="B88" s="33"/>
      <c r="C88" s="33"/>
      <c r="D88" s="8" t="s">
        <v>90</v>
      </c>
      <c r="E88" s="9">
        <f>+E89</f>
        <v>0</v>
      </c>
      <c r="F88" s="9">
        <f>+F89</f>
        <v>0</v>
      </c>
      <c r="G88" s="9">
        <f t="shared" si="1"/>
        <v>0</v>
      </c>
      <c r="H88" s="9"/>
    </row>
    <row r="89" spans="2:8" ht="14.25">
      <c r="B89" s="33"/>
      <c r="C89" s="33"/>
      <c r="D89" s="8" t="s">
        <v>91</v>
      </c>
      <c r="E89" s="9"/>
      <c r="F89" s="9"/>
      <c r="G89" s="9">
        <f t="shared" si="1"/>
        <v>0</v>
      </c>
      <c r="H89" s="9"/>
    </row>
    <row r="90" spans="2:8" ht="14.25">
      <c r="B90" s="33"/>
      <c r="C90" s="33"/>
      <c r="D90" s="8" t="s">
        <v>92</v>
      </c>
      <c r="E90" s="9">
        <f>+E91</f>
        <v>300000</v>
      </c>
      <c r="F90" s="9">
        <f>+F91</f>
        <v>250084</v>
      </c>
      <c r="G90" s="9">
        <f t="shared" si="1"/>
        <v>49916</v>
      </c>
      <c r="H90" s="9"/>
    </row>
    <row r="91" spans="2:8" ht="14.25">
      <c r="B91" s="33"/>
      <c r="C91" s="33"/>
      <c r="D91" s="8" t="s">
        <v>93</v>
      </c>
      <c r="E91" s="9">
        <v>300000</v>
      </c>
      <c r="F91" s="9">
        <v>250084</v>
      </c>
      <c r="G91" s="9">
        <f t="shared" si="1"/>
        <v>49916</v>
      </c>
      <c r="H91" s="9"/>
    </row>
    <row r="92" spans="2:8" ht="14.25">
      <c r="B92" s="33"/>
      <c r="C92" s="33"/>
      <c r="D92" s="8" t="s">
        <v>94</v>
      </c>
      <c r="E92" s="9">
        <f>+E93</f>
        <v>200000</v>
      </c>
      <c r="F92" s="9">
        <f>+F93</f>
        <v>78270</v>
      </c>
      <c r="G92" s="9">
        <f t="shared" si="1"/>
        <v>121730</v>
      </c>
      <c r="H92" s="9"/>
    </row>
    <row r="93" spans="2:8" ht="14.25">
      <c r="B93" s="33"/>
      <c r="C93" s="33"/>
      <c r="D93" s="8" t="s">
        <v>95</v>
      </c>
      <c r="E93" s="9">
        <v>200000</v>
      </c>
      <c r="F93" s="9">
        <v>78270</v>
      </c>
      <c r="G93" s="9">
        <f t="shared" si="1"/>
        <v>121730</v>
      </c>
      <c r="H93" s="9"/>
    </row>
    <row r="94" spans="2:8" ht="14.25">
      <c r="B94" s="33"/>
      <c r="C94" s="33"/>
      <c r="D94" s="8" t="s">
        <v>96</v>
      </c>
      <c r="E94" s="9">
        <f>+E95</f>
        <v>0</v>
      </c>
      <c r="F94" s="9">
        <f>+F95</f>
        <v>0</v>
      </c>
      <c r="G94" s="9">
        <f t="shared" si="1"/>
        <v>0</v>
      </c>
      <c r="H94" s="9"/>
    </row>
    <row r="95" spans="2:8" ht="14.25">
      <c r="B95" s="33"/>
      <c r="C95" s="33"/>
      <c r="D95" s="8" t="s">
        <v>97</v>
      </c>
      <c r="E95" s="9"/>
      <c r="F95" s="9"/>
      <c r="G95" s="9">
        <f t="shared" si="1"/>
        <v>0</v>
      </c>
      <c r="H95" s="9"/>
    </row>
    <row r="96" spans="2:8" ht="14.25">
      <c r="B96" s="33"/>
      <c r="C96" s="33"/>
      <c r="D96" s="8" t="s">
        <v>98</v>
      </c>
      <c r="E96" s="9">
        <f>+E97</f>
        <v>0</v>
      </c>
      <c r="F96" s="9">
        <f>+F97</f>
        <v>0</v>
      </c>
      <c r="G96" s="9">
        <f t="shared" si="1"/>
        <v>0</v>
      </c>
      <c r="H96" s="9"/>
    </row>
    <row r="97" spans="2:8" ht="14.25">
      <c r="B97" s="33"/>
      <c r="C97" s="33"/>
      <c r="D97" s="8" t="s">
        <v>99</v>
      </c>
      <c r="E97" s="9"/>
      <c r="F97" s="9"/>
      <c r="G97" s="9">
        <f t="shared" si="1"/>
        <v>0</v>
      </c>
      <c r="H97" s="9"/>
    </row>
    <row r="98" spans="2:8" ht="14.25">
      <c r="B98" s="33"/>
      <c r="C98" s="33"/>
      <c r="D98" s="8" t="s">
        <v>100</v>
      </c>
      <c r="E98" s="9">
        <f>+E99</f>
        <v>150000</v>
      </c>
      <c r="F98" s="9">
        <f>+F99</f>
        <v>87736</v>
      </c>
      <c r="G98" s="9">
        <f t="shared" si="1"/>
        <v>62264</v>
      </c>
      <c r="H98" s="9"/>
    </row>
    <row r="99" spans="2:8" ht="14.25">
      <c r="B99" s="33"/>
      <c r="C99" s="33"/>
      <c r="D99" s="8" t="s">
        <v>101</v>
      </c>
      <c r="E99" s="9">
        <v>150000</v>
      </c>
      <c r="F99" s="9">
        <v>87736</v>
      </c>
      <c r="G99" s="9">
        <f t="shared" si="1"/>
        <v>62264</v>
      </c>
      <c r="H99" s="9"/>
    </row>
    <row r="100" spans="2:8" ht="14.25">
      <c r="B100" s="33"/>
      <c r="C100" s="33"/>
      <c r="D100" s="8" t="s">
        <v>102</v>
      </c>
      <c r="E100" s="9">
        <f>+E101+E102+E103+E104+E105+E106</f>
        <v>200000</v>
      </c>
      <c r="F100" s="9">
        <f>+F101+F102+F103+F104+F105+F106</f>
        <v>0</v>
      </c>
      <c r="G100" s="9">
        <f t="shared" si="1"/>
        <v>200000</v>
      </c>
      <c r="H100" s="9"/>
    </row>
    <row r="101" spans="2:8" ht="14.25">
      <c r="B101" s="33"/>
      <c r="C101" s="33"/>
      <c r="D101" s="8" t="s">
        <v>103</v>
      </c>
      <c r="E101" s="9">
        <v>200000</v>
      </c>
      <c r="F101" s="9"/>
      <c r="G101" s="9">
        <f t="shared" si="1"/>
        <v>200000</v>
      </c>
      <c r="H101" s="9"/>
    </row>
    <row r="102" spans="2:8" ht="14.25">
      <c r="B102" s="33"/>
      <c r="C102" s="33"/>
      <c r="D102" s="8" t="s">
        <v>104</v>
      </c>
      <c r="E102" s="9"/>
      <c r="F102" s="9"/>
      <c r="G102" s="9">
        <f t="shared" si="1"/>
        <v>0</v>
      </c>
      <c r="H102" s="9"/>
    </row>
    <row r="103" spans="2:8" ht="14.25">
      <c r="B103" s="33"/>
      <c r="C103" s="33"/>
      <c r="D103" s="8" t="s">
        <v>105</v>
      </c>
      <c r="E103" s="9"/>
      <c r="F103" s="9"/>
      <c r="G103" s="9">
        <f t="shared" si="1"/>
        <v>0</v>
      </c>
      <c r="H103" s="9"/>
    </row>
    <row r="104" spans="2:8" ht="14.25">
      <c r="B104" s="33"/>
      <c r="C104" s="33"/>
      <c r="D104" s="8" t="s">
        <v>106</v>
      </c>
      <c r="E104" s="9"/>
      <c r="F104" s="9"/>
      <c r="G104" s="9">
        <f t="shared" si="1"/>
        <v>0</v>
      </c>
      <c r="H104" s="9"/>
    </row>
    <row r="105" spans="2:8" ht="14.25">
      <c r="B105" s="33"/>
      <c r="C105" s="33"/>
      <c r="D105" s="8" t="s">
        <v>107</v>
      </c>
      <c r="E105" s="9"/>
      <c r="F105" s="9"/>
      <c r="G105" s="9">
        <f t="shared" si="1"/>
        <v>0</v>
      </c>
      <c r="H105" s="9"/>
    </row>
    <row r="106" spans="2:8" ht="14.25">
      <c r="B106" s="33"/>
      <c r="C106" s="33"/>
      <c r="D106" s="8" t="s">
        <v>108</v>
      </c>
      <c r="E106" s="9"/>
      <c r="F106" s="9"/>
      <c r="G106" s="9">
        <f t="shared" si="1"/>
        <v>0</v>
      </c>
      <c r="H106" s="9"/>
    </row>
    <row r="107" spans="2:8" ht="14.25">
      <c r="B107" s="33"/>
      <c r="C107" s="33"/>
      <c r="D107" s="8" t="s">
        <v>109</v>
      </c>
      <c r="E107" s="9">
        <f>+E108+E110+E112+E114+E116+E118+E120+E122+E124+E126+E128+E130+E132+E134+E136+E138+E140+E142+E144+E146+E148+E150</f>
        <v>2278000</v>
      </c>
      <c r="F107" s="9">
        <f>+F108+F110+F112+F114+F116+F118+F120+F122+F124+F126+F128+F130+F132+F134+F136+F138+F140+F142+F144+F146+F148+F150</f>
        <v>1112546</v>
      </c>
      <c r="G107" s="9">
        <f t="shared" si="1"/>
        <v>1165454</v>
      </c>
      <c r="H107" s="9"/>
    </row>
    <row r="108" spans="2:8" ht="14.25">
      <c r="B108" s="33"/>
      <c r="C108" s="33"/>
      <c r="D108" s="8" t="s">
        <v>110</v>
      </c>
      <c r="E108" s="9">
        <f>+E109</f>
        <v>75000</v>
      </c>
      <c r="F108" s="9">
        <f>+F109</f>
        <v>56689</v>
      </c>
      <c r="G108" s="9">
        <f t="shared" si="1"/>
        <v>18311</v>
      </c>
      <c r="H108" s="9"/>
    </row>
    <row r="109" spans="2:8" ht="14.25">
      <c r="B109" s="33"/>
      <c r="C109" s="33"/>
      <c r="D109" s="8" t="s">
        <v>111</v>
      </c>
      <c r="E109" s="9">
        <v>75000</v>
      </c>
      <c r="F109" s="9">
        <v>56689</v>
      </c>
      <c r="G109" s="9">
        <f t="shared" si="1"/>
        <v>18311</v>
      </c>
      <c r="H109" s="9"/>
    </row>
    <row r="110" spans="2:8" ht="14.25">
      <c r="B110" s="33"/>
      <c r="C110" s="33"/>
      <c r="D110" s="8" t="s">
        <v>112</v>
      </c>
      <c r="E110" s="9">
        <f>+E111</f>
        <v>43000</v>
      </c>
      <c r="F110" s="9">
        <f>+F111</f>
        <v>0</v>
      </c>
      <c r="G110" s="9">
        <f t="shared" si="1"/>
        <v>43000</v>
      </c>
      <c r="H110" s="9"/>
    </row>
    <row r="111" spans="2:8" ht="14.25">
      <c r="B111" s="33"/>
      <c r="C111" s="33"/>
      <c r="D111" s="8" t="s">
        <v>113</v>
      </c>
      <c r="E111" s="9">
        <v>43000</v>
      </c>
      <c r="F111" s="9"/>
      <c r="G111" s="9">
        <f t="shared" si="1"/>
        <v>43000</v>
      </c>
      <c r="H111" s="9"/>
    </row>
    <row r="112" spans="2:8" ht="14.25">
      <c r="B112" s="33"/>
      <c r="C112" s="33"/>
      <c r="D112" s="8" t="s">
        <v>114</v>
      </c>
      <c r="E112" s="9">
        <f>+E113</f>
        <v>80000</v>
      </c>
      <c r="F112" s="9">
        <f>+F113</f>
        <v>23638</v>
      </c>
      <c r="G112" s="9">
        <f t="shared" si="1"/>
        <v>56362</v>
      </c>
      <c r="H112" s="9"/>
    </row>
    <row r="113" spans="2:8" ht="14.25">
      <c r="B113" s="33"/>
      <c r="C113" s="33"/>
      <c r="D113" s="8" t="s">
        <v>115</v>
      </c>
      <c r="E113" s="9">
        <v>80000</v>
      </c>
      <c r="F113" s="9">
        <v>23638</v>
      </c>
      <c r="G113" s="9">
        <f t="shared" si="1"/>
        <v>56362</v>
      </c>
      <c r="H113" s="9"/>
    </row>
    <row r="114" spans="2:8" ht="14.25">
      <c r="B114" s="33"/>
      <c r="C114" s="33"/>
      <c r="D114" s="8" t="s">
        <v>116</v>
      </c>
      <c r="E114" s="9">
        <f>+E115</f>
        <v>75000</v>
      </c>
      <c r="F114" s="9">
        <f>+F115</f>
        <v>0</v>
      </c>
      <c r="G114" s="9">
        <f t="shared" si="1"/>
        <v>75000</v>
      </c>
      <c r="H114" s="9"/>
    </row>
    <row r="115" spans="2:8" ht="14.25">
      <c r="B115" s="33"/>
      <c r="C115" s="33"/>
      <c r="D115" s="8" t="s">
        <v>117</v>
      </c>
      <c r="E115" s="9">
        <v>75000</v>
      </c>
      <c r="F115" s="9"/>
      <c r="G115" s="9">
        <f t="shared" si="1"/>
        <v>75000</v>
      </c>
      <c r="H115" s="9"/>
    </row>
    <row r="116" spans="2:8" ht="14.25">
      <c r="B116" s="33"/>
      <c r="C116" s="33"/>
      <c r="D116" s="8" t="s">
        <v>118</v>
      </c>
      <c r="E116" s="9">
        <f>+E117</f>
        <v>150000</v>
      </c>
      <c r="F116" s="9">
        <f>+F117</f>
        <v>111215</v>
      </c>
      <c r="G116" s="9">
        <f t="shared" si="1"/>
        <v>38785</v>
      </c>
      <c r="H116" s="9"/>
    </row>
    <row r="117" spans="2:8" ht="14.25">
      <c r="B117" s="33"/>
      <c r="C117" s="33"/>
      <c r="D117" s="8" t="s">
        <v>119</v>
      </c>
      <c r="E117" s="9">
        <v>150000</v>
      </c>
      <c r="F117" s="9">
        <v>111215</v>
      </c>
      <c r="G117" s="9">
        <f t="shared" si="1"/>
        <v>38785</v>
      </c>
      <c r="H117" s="9"/>
    </row>
    <row r="118" spans="2:8" ht="14.25">
      <c r="B118" s="33"/>
      <c r="C118" s="33"/>
      <c r="D118" s="8" t="s">
        <v>120</v>
      </c>
      <c r="E118" s="9">
        <f>+E119</f>
        <v>30000</v>
      </c>
      <c r="F118" s="9">
        <f>+F119</f>
        <v>3240</v>
      </c>
      <c r="G118" s="9">
        <f t="shared" si="1"/>
        <v>26760</v>
      </c>
      <c r="H118" s="9"/>
    </row>
    <row r="119" spans="2:8" ht="14.25">
      <c r="B119" s="33"/>
      <c r="C119" s="33"/>
      <c r="D119" s="8" t="s">
        <v>121</v>
      </c>
      <c r="E119" s="9">
        <v>30000</v>
      </c>
      <c r="F119" s="9">
        <v>3240</v>
      </c>
      <c r="G119" s="9">
        <f t="shared" si="1"/>
        <v>26760</v>
      </c>
      <c r="H119" s="9"/>
    </row>
    <row r="120" spans="2:8" ht="14.25">
      <c r="B120" s="33"/>
      <c r="C120" s="33"/>
      <c r="D120" s="8" t="s">
        <v>88</v>
      </c>
      <c r="E120" s="9">
        <f>+E121</f>
        <v>0</v>
      </c>
      <c r="F120" s="9">
        <f>+F121</f>
        <v>0</v>
      </c>
      <c r="G120" s="9">
        <f t="shared" si="1"/>
        <v>0</v>
      </c>
      <c r="H120" s="9"/>
    </row>
    <row r="121" spans="2:8" ht="14.25">
      <c r="B121" s="33"/>
      <c r="C121" s="33"/>
      <c r="D121" s="8" t="s">
        <v>89</v>
      </c>
      <c r="E121" s="9"/>
      <c r="F121" s="9"/>
      <c r="G121" s="9">
        <f t="shared" si="1"/>
        <v>0</v>
      </c>
      <c r="H121" s="9"/>
    </row>
    <row r="122" spans="2:8" ht="14.25">
      <c r="B122" s="33"/>
      <c r="C122" s="33"/>
      <c r="D122" s="8" t="s">
        <v>90</v>
      </c>
      <c r="E122" s="9">
        <f>+E123</f>
        <v>0</v>
      </c>
      <c r="F122" s="9">
        <f>+F123</f>
        <v>0</v>
      </c>
      <c r="G122" s="9">
        <f t="shared" si="1"/>
        <v>0</v>
      </c>
      <c r="H122" s="9"/>
    </row>
    <row r="123" spans="2:8" ht="14.25">
      <c r="B123" s="33"/>
      <c r="C123" s="33"/>
      <c r="D123" s="8" t="s">
        <v>91</v>
      </c>
      <c r="E123" s="9"/>
      <c r="F123" s="9"/>
      <c r="G123" s="9">
        <f t="shared" si="1"/>
        <v>0</v>
      </c>
      <c r="H123" s="9"/>
    </row>
    <row r="124" spans="2:8" ht="14.25">
      <c r="B124" s="33"/>
      <c r="C124" s="33"/>
      <c r="D124" s="8" t="s">
        <v>122</v>
      </c>
      <c r="E124" s="9">
        <f>+E125</f>
        <v>300000</v>
      </c>
      <c r="F124" s="9">
        <f>+F125</f>
        <v>195844</v>
      </c>
      <c r="G124" s="9">
        <f t="shared" si="1"/>
        <v>104156</v>
      </c>
      <c r="H124" s="9"/>
    </row>
    <row r="125" spans="2:8" ht="14.25">
      <c r="B125" s="33"/>
      <c r="C125" s="33"/>
      <c r="D125" s="8" t="s">
        <v>123</v>
      </c>
      <c r="E125" s="9">
        <v>300000</v>
      </c>
      <c r="F125" s="9">
        <v>195844</v>
      </c>
      <c r="G125" s="9">
        <f t="shared" si="1"/>
        <v>104156</v>
      </c>
      <c r="H125" s="9"/>
    </row>
    <row r="126" spans="2:8" ht="14.25">
      <c r="B126" s="33"/>
      <c r="C126" s="33"/>
      <c r="D126" s="8" t="s">
        <v>124</v>
      </c>
      <c r="E126" s="9">
        <f>+E127</f>
        <v>250000</v>
      </c>
      <c r="F126" s="9">
        <f>+F127</f>
        <v>222308</v>
      </c>
      <c r="G126" s="9">
        <f t="shared" si="1"/>
        <v>27692</v>
      </c>
      <c r="H126" s="9"/>
    </row>
    <row r="127" spans="2:8" ht="14.25">
      <c r="B127" s="33"/>
      <c r="C127" s="33"/>
      <c r="D127" s="8" t="s">
        <v>125</v>
      </c>
      <c r="E127" s="9">
        <v>250000</v>
      </c>
      <c r="F127" s="9">
        <v>222308</v>
      </c>
      <c r="G127" s="9">
        <f t="shared" si="1"/>
        <v>27692</v>
      </c>
      <c r="H127" s="9"/>
    </row>
    <row r="128" spans="2:8" ht="14.25">
      <c r="B128" s="33"/>
      <c r="C128" s="33"/>
      <c r="D128" s="8" t="s">
        <v>126</v>
      </c>
      <c r="E128" s="9">
        <f>+E129</f>
        <v>5000</v>
      </c>
      <c r="F128" s="9">
        <f>+F129</f>
        <v>0</v>
      </c>
      <c r="G128" s="9">
        <f t="shared" si="1"/>
        <v>5000</v>
      </c>
      <c r="H128" s="9"/>
    </row>
    <row r="129" spans="2:8" ht="14.25">
      <c r="B129" s="33"/>
      <c r="C129" s="33"/>
      <c r="D129" s="8" t="s">
        <v>127</v>
      </c>
      <c r="E129" s="9">
        <v>5000</v>
      </c>
      <c r="F129" s="9"/>
      <c r="G129" s="9">
        <f t="shared" si="1"/>
        <v>5000</v>
      </c>
      <c r="H129" s="9"/>
    </row>
    <row r="130" spans="2:8" ht="14.25">
      <c r="B130" s="33"/>
      <c r="C130" s="33"/>
      <c r="D130" s="8" t="s">
        <v>128</v>
      </c>
      <c r="E130" s="9">
        <f>+E131</f>
        <v>50000</v>
      </c>
      <c r="F130" s="9">
        <f>+F131</f>
        <v>0</v>
      </c>
      <c r="G130" s="9">
        <f t="shared" si="1"/>
        <v>50000</v>
      </c>
      <c r="H130" s="9"/>
    </row>
    <row r="131" spans="2:8" ht="14.25">
      <c r="B131" s="33"/>
      <c r="C131" s="33"/>
      <c r="D131" s="8" t="s">
        <v>129</v>
      </c>
      <c r="E131" s="9">
        <v>50000</v>
      </c>
      <c r="F131" s="9"/>
      <c r="G131" s="9">
        <f t="shared" si="1"/>
        <v>50000</v>
      </c>
      <c r="H131" s="9"/>
    </row>
    <row r="132" spans="2:8" ht="14.25">
      <c r="B132" s="33"/>
      <c r="C132" s="33"/>
      <c r="D132" s="8" t="s">
        <v>130</v>
      </c>
      <c r="E132" s="9">
        <f>+E133</f>
        <v>300000</v>
      </c>
      <c r="F132" s="9">
        <f>+F133</f>
        <v>14624</v>
      </c>
      <c r="G132" s="9">
        <f t="shared" si="1"/>
        <v>285376</v>
      </c>
      <c r="H132" s="9"/>
    </row>
    <row r="133" spans="2:8" ht="14.25">
      <c r="B133" s="33"/>
      <c r="C133" s="33"/>
      <c r="D133" s="8" t="s">
        <v>131</v>
      </c>
      <c r="E133" s="9">
        <v>300000</v>
      </c>
      <c r="F133" s="9">
        <v>14624</v>
      </c>
      <c r="G133" s="9">
        <f t="shared" si="1"/>
        <v>285376</v>
      </c>
      <c r="H133" s="9"/>
    </row>
    <row r="134" spans="2:8" ht="14.25">
      <c r="B134" s="33"/>
      <c r="C134" s="33"/>
      <c r="D134" s="8" t="s">
        <v>132</v>
      </c>
      <c r="E134" s="9">
        <f>+E135</f>
        <v>50000</v>
      </c>
      <c r="F134" s="9">
        <f>+F135</f>
        <v>0</v>
      </c>
      <c r="G134" s="9">
        <f t="shared" si="1"/>
        <v>50000</v>
      </c>
      <c r="H134" s="9"/>
    </row>
    <row r="135" spans="2:8" ht="14.25">
      <c r="B135" s="33"/>
      <c r="C135" s="33"/>
      <c r="D135" s="8" t="s">
        <v>133</v>
      </c>
      <c r="E135" s="9">
        <v>50000</v>
      </c>
      <c r="F135" s="9"/>
      <c r="G135" s="9">
        <f t="shared" ref="G135:G198" si="2">E135-F135</f>
        <v>50000</v>
      </c>
      <c r="H135" s="9"/>
    </row>
    <row r="136" spans="2:8" ht="14.25">
      <c r="B136" s="33"/>
      <c r="C136" s="33"/>
      <c r="D136" s="8" t="s">
        <v>94</v>
      </c>
      <c r="E136" s="9">
        <f>+E137</f>
        <v>170000</v>
      </c>
      <c r="F136" s="9">
        <f>+F137</f>
        <v>107050</v>
      </c>
      <c r="G136" s="9">
        <f t="shared" si="2"/>
        <v>62950</v>
      </c>
      <c r="H136" s="9"/>
    </row>
    <row r="137" spans="2:8" ht="14.25">
      <c r="B137" s="33"/>
      <c r="C137" s="33"/>
      <c r="D137" s="8" t="s">
        <v>95</v>
      </c>
      <c r="E137" s="9">
        <v>170000</v>
      </c>
      <c r="F137" s="9">
        <v>107050</v>
      </c>
      <c r="G137" s="9">
        <f t="shared" si="2"/>
        <v>62950</v>
      </c>
      <c r="H137" s="9"/>
    </row>
    <row r="138" spans="2:8" ht="14.25">
      <c r="B138" s="33"/>
      <c r="C138" s="33"/>
      <c r="D138" s="8" t="s">
        <v>96</v>
      </c>
      <c r="E138" s="9">
        <f>+E139</f>
        <v>250000</v>
      </c>
      <c r="F138" s="9">
        <f>+F139</f>
        <v>170763</v>
      </c>
      <c r="G138" s="9">
        <f t="shared" si="2"/>
        <v>79237</v>
      </c>
      <c r="H138" s="9"/>
    </row>
    <row r="139" spans="2:8" ht="14.25">
      <c r="B139" s="33"/>
      <c r="C139" s="33"/>
      <c r="D139" s="8" t="s">
        <v>97</v>
      </c>
      <c r="E139" s="9">
        <v>250000</v>
      </c>
      <c r="F139" s="9">
        <v>170763</v>
      </c>
      <c r="G139" s="9">
        <f t="shared" si="2"/>
        <v>79237</v>
      </c>
      <c r="H139" s="9"/>
    </row>
    <row r="140" spans="2:8" ht="14.25">
      <c r="B140" s="33"/>
      <c r="C140" s="33"/>
      <c r="D140" s="8" t="s">
        <v>134</v>
      </c>
      <c r="E140" s="9">
        <f>+E141</f>
        <v>0</v>
      </c>
      <c r="F140" s="9">
        <f>+F141</f>
        <v>0</v>
      </c>
      <c r="G140" s="9">
        <f t="shared" si="2"/>
        <v>0</v>
      </c>
      <c r="H140" s="9"/>
    </row>
    <row r="141" spans="2:8" ht="14.25">
      <c r="B141" s="33"/>
      <c r="C141" s="33"/>
      <c r="D141" s="8" t="s">
        <v>135</v>
      </c>
      <c r="E141" s="9"/>
      <c r="F141" s="9"/>
      <c r="G141" s="9">
        <f t="shared" si="2"/>
        <v>0</v>
      </c>
      <c r="H141" s="9"/>
    </row>
    <row r="142" spans="2:8" ht="14.25">
      <c r="B142" s="33"/>
      <c r="C142" s="33"/>
      <c r="D142" s="8" t="s">
        <v>136</v>
      </c>
      <c r="E142" s="9">
        <f>+E143</f>
        <v>20000</v>
      </c>
      <c r="F142" s="9">
        <f>+F143</f>
        <v>0</v>
      </c>
      <c r="G142" s="9">
        <f t="shared" si="2"/>
        <v>20000</v>
      </c>
      <c r="H142" s="9"/>
    </row>
    <row r="143" spans="2:8" ht="14.25">
      <c r="B143" s="33"/>
      <c r="C143" s="33"/>
      <c r="D143" s="8" t="s">
        <v>137</v>
      </c>
      <c r="E143" s="9">
        <v>20000</v>
      </c>
      <c r="F143" s="9"/>
      <c r="G143" s="9">
        <f t="shared" si="2"/>
        <v>20000</v>
      </c>
      <c r="H143" s="9"/>
    </row>
    <row r="144" spans="2:8" ht="14.25">
      <c r="B144" s="33"/>
      <c r="C144" s="33"/>
      <c r="D144" s="8" t="s">
        <v>138</v>
      </c>
      <c r="E144" s="9">
        <f>+E145</f>
        <v>200000</v>
      </c>
      <c r="F144" s="9">
        <f>+F145</f>
        <v>166652</v>
      </c>
      <c r="G144" s="9">
        <f t="shared" si="2"/>
        <v>33348</v>
      </c>
      <c r="H144" s="9"/>
    </row>
    <row r="145" spans="2:8" ht="14.25">
      <c r="B145" s="33"/>
      <c r="C145" s="33"/>
      <c r="D145" s="8" t="s">
        <v>139</v>
      </c>
      <c r="E145" s="9">
        <v>200000</v>
      </c>
      <c r="F145" s="9">
        <v>166652</v>
      </c>
      <c r="G145" s="9">
        <f t="shared" si="2"/>
        <v>33348</v>
      </c>
      <c r="H145" s="9"/>
    </row>
    <row r="146" spans="2:8" ht="14.25">
      <c r="B146" s="33"/>
      <c r="C146" s="33"/>
      <c r="D146" s="8" t="s">
        <v>140</v>
      </c>
      <c r="E146" s="9">
        <f>+E147</f>
        <v>50000</v>
      </c>
      <c r="F146" s="9">
        <f>+F147</f>
        <v>16479</v>
      </c>
      <c r="G146" s="9">
        <f t="shared" si="2"/>
        <v>33521</v>
      </c>
      <c r="H146" s="9"/>
    </row>
    <row r="147" spans="2:8" ht="14.25">
      <c r="B147" s="33"/>
      <c r="C147" s="33"/>
      <c r="D147" s="8" t="s">
        <v>141</v>
      </c>
      <c r="E147" s="9">
        <v>50000</v>
      </c>
      <c r="F147" s="9">
        <v>16479</v>
      </c>
      <c r="G147" s="9">
        <f t="shared" si="2"/>
        <v>33521</v>
      </c>
      <c r="H147" s="9"/>
    </row>
    <row r="148" spans="2:8" ht="14.25">
      <c r="B148" s="33"/>
      <c r="C148" s="33"/>
      <c r="D148" s="8" t="s">
        <v>142</v>
      </c>
      <c r="E148" s="9">
        <f>+E149</f>
        <v>30000</v>
      </c>
      <c r="F148" s="9">
        <f>+F149</f>
        <v>7000</v>
      </c>
      <c r="G148" s="9">
        <f t="shared" si="2"/>
        <v>23000</v>
      </c>
      <c r="H148" s="9"/>
    </row>
    <row r="149" spans="2:8" ht="14.25">
      <c r="B149" s="33"/>
      <c r="C149" s="33"/>
      <c r="D149" s="8" t="s">
        <v>143</v>
      </c>
      <c r="E149" s="9">
        <v>30000</v>
      </c>
      <c r="F149" s="9">
        <v>7000</v>
      </c>
      <c r="G149" s="9">
        <f t="shared" si="2"/>
        <v>23000</v>
      </c>
      <c r="H149" s="9"/>
    </row>
    <row r="150" spans="2:8" ht="14.25">
      <c r="B150" s="33"/>
      <c r="C150" s="33"/>
      <c r="D150" s="8" t="s">
        <v>102</v>
      </c>
      <c r="E150" s="9">
        <f>+E151</f>
        <v>150000</v>
      </c>
      <c r="F150" s="9">
        <f>+F151</f>
        <v>17044</v>
      </c>
      <c r="G150" s="9">
        <f t="shared" si="2"/>
        <v>132956</v>
      </c>
      <c r="H150" s="9"/>
    </row>
    <row r="151" spans="2:8" ht="14.25">
      <c r="B151" s="33"/>
      <c r="C151" s="33"/>
      <c r="D151" s="8" t="s">
        <v>103</v>
      </c>
      <c r="E151" s="9">
        <v>150000</v>
      </c>
      <c r="F151" s="9">
        <v>17044</v>
      </c>
      <c r="G151" s="9">
        <f t="shared" si="2"/>
        <v>132956</v>
      </c>
      <c r="H151" s="9"/>
    </row>
    <row r="152" spans="2:8" ht="14.25">
      <c r="B152" s="33"/>
      <c r="C152" s="33"/>
      <c r="D152" s="8" t="s">
        <v>144</v>
      </c>
      <c r="E152" s="9">
        <f>+E153</f>
        <v>0</v>
      </c>
      <c r="F152" s="9">
        <f>+F153</f>
        <v>0</v>
      </c>
      <c r="G152" s="9">
        <f t="shared" si="2"/>
        <v>0</v>
      </c>
      <c r="H152" s="9"/>
    </row>
    <row r="153" spans="2:8" ht="14.25">
      <c r="B153" s="33"/>
      <c r="C153" s="33"/>
      <c r="D153" s="8" t="s">
        <v>145</v>
      </c>
      <c r="E153" s="9">
        <f>+E154</f>
        <v>0</v>
      </c>
      <c r="F153" s="9">
        <f>+F154</f>
        <v>0</v>
      </c>
      <c r="G153" s="9">
        <f t="shared" si="2"/>
        <v>0</v>
      </c>
      <c r="H153" s="9"/>
    </row>
    <row r="154" spans="2:8" ht="14.25">
      <c r="B154" s="33"/>
      <c r="C154" s="33"/>
      <c r="D154" s="8" t="s">
        <v>146</v>
      </c>
      <c r="E154" s="9">
        <f>+E155+E156+E157+E158+E159+E160+E161+E162</f>
        <v>0</v>
      </c>
      <c r="F154" s="9">
        <f>+F155+F156+F157+F158+F159+F160+F161+F162</f>
        <v>0</v>
      </c>
      <c r="G154" s="9">
        <f t="shared" si="2"/>
        <v>0</v>
      </c>
      <c r="H154" s="9"/>
    </row>
    <row r="155" spans="2:8" ht="14.25">
      <c r="B155" s="33"/>
      <c r="C155" s="33"/>
      <c r="D155" s="8" t="s">
        <v>147</v>
      </c>
      <c r="E155" s="9"/>
      <c r="F155" s="9"/>
      <c r="G155" s="9">
        <f t="shared" si="2"/>
        <v>0</v>
      </c>
      <c r="H155" s="9"/>
    </row>
    <row r="156" spans="2:8" ht="14.25">
      <c r="B156" s="33"/>
      <c r="C156" s="33"/>
      <c r="D156" s="8" t="s">
        <v>148</v>
      </c>
      <c r="E156" s="9"/>
      <c r="F156" s="9"/>
      <c r="G156" s="9">
        <f t="shared" si="2"/>
        <v>0</v>
      </c>
      <c r="H156" s="9"/>
    </row>
    <row r="157" spans="2:8" ht="14.25">
      <c r="B157" s="33"/>
      <c r="C157" s="33"/>
      <c r="D157" s="8" t="s">
        <v>149</v>
      </c>
      <c r="E157" s="9"/>
      <c r="F157" s="9"/>
      <c r="G157" s="9">
        <f t="shared" si="2"/>
        <v>0</v>
      </c>
      <c r="H157" s="9"/>
    </row>
    <row r="158" spans="2:8" ht="14.25">
      <c r="B158" s="33"/>
      <c r="C158" s="33"/>
      <c r="D158" s="8" t="s">
        <v>150</v>
      </c>
      <c r="E158" s="9"/>
      <c r="F158" s="9"/>
      <c r="G158" s="9">
        <f t="shared" si="2"/>
        <v>0</v>
      </c>
      <c r="H158" s="9"/>
    </row>
    <row r="159" spans="2:8" ht="14.25">
      <c r="B159" s="33"/>
      <c r="C159" s="33"/>
      <c r="D159" s="8" t="s">
        <v>151</v>
      </c>
      <c r="E159" s="9"/>
      <c r="F159" s="9"/>
      <c r="G159" s="9">
        <f t="shared" si="2"/>
        <v>0</v>
      </c>
      <c r="H159" s="9"/>
    </row>
    <row r="160" spans="2:8" ht="14.25">
      <c r="B160" s="33"/>
      <c r="C160" s="33"/>
      <c r="D160" s="8" t="s">
        <v>152</v>
      </c>
      <c r="E160" s="9"/>
      <c r="F160" s="9"/>
      <c r="G160" s="9">
        <f t="shared" si="2"/>
        <v>0</v>
      </c>
      <c r="H160" s="9"/>
    </row>
    <row r="161" spans="2:8" ht="14.25">
      <c r="B161" s="33"/>
      <c r="C161" s="33"/>
      <c r="D161" s="8" t="s">
        <v>153</v>
      </c>
      <c r="E161" s="9"/>
      <c r="F161" s="9"/>
      <c r="G161" s="9">
        <f t="shared" si="2"/>
        <v>0</v>
      </c>
      <c r="H161" s="9"/>
    </row>
    <row r="162" spans="2:8" ht="14.25">
      <c r="B162" s="33"/>
      <c r="C162" s="33"/>
      <c r="D162" s="8" t="s">
        <v>154</v>
      </c>
      <c r="E162" s="9"/>
      <c r="F162" s="9"/>
      <c r="G162" s="9">
        <f t="shared" si="2"/>
        <v>0</v>
      </c>
      <c r="H162" s="9"/>
    </row>
    <row r="163" spans="2:8" ht="14.25">
      <c r="B163" s="33"/>
      <c r="C163" s="33"/>
      <c r="D163" s="8" t="s">
        <v>155</v>
      </c>
      <c r="E163" s="9">
        <f>+E164</f>
        <v>0</v>
      </c>
      <c r="F163" s="9">
        <f>+F164</f>
        <v>0</v>
      </c>
      <c r="G163" s="9">
        <f t="shared" si="2"/>
        <v>0</v>
      </c>
      <c r="H163" s="9"/>
    </row>
    <row r="164" spans="2:8" ht="14.25">
      <c r="B164" s="33"/>
      <c r="C164" s="33"/>
      <c r="D164" s="8" t="s">
        <v>156</v>
      </c>
      <c r="E164" s="9"/>
      <c r="F164" s="9"/>
      <c r="G164" s="9">
        <f t="shared" si="2"/>
        <v>0</v>
      </c>
      <c r="H164" s="9"/>
    </row>
    <row r="165" spans="2:8" ht="14.25">
      <c r="B165" s="33"/>
      <c r="C165" s="33"/>
      <c r="D165" s="8" t="s">
        <v>157</v>
      </c>
      <c r="E165" s="9">
        <f>+E166+E167</f>
        <v>0</v>
      </c>
      <c r="F165" s="9">
        <f>+F166+F167</f>
        <v>0</v>
      </c>
      <c r="G165" s="9">
        <f t="shared" si="2"/>
        <v>0</v>
      </c>
      <c r="H165" s="9"/>
    </row>
    <row r="166" spans="2:8" ht="14.25">
      <c r="B166" s="33"/>
      <c r="C166" s="33"/>
      <c r="D166" s="8" t="s">
        <v>158</v>
      </c>
      <c r="E166" s="9"/>
      <c r="F166" s="9"/>
      <c r="G166" s="9">
        <f t="shared" si="2"/>
        <v>0</v>
      </c>
      <c r="H166" s="9"/>
    </row>
    <row r="167" spans="2:8" ht="14.25">
      <c r="B167" s="33"/>
      <c r="C167" s="33"/>
      <c r="D167" s="8" t="s">
        <v>102</v>
      </c>
      <c r="E167" s="9"/>
      <c r="F167" s="9"/>
      <c r="G167" s="9">
        <f t="shared" si="2"/>
        <v>0</v>
      </c>
      <c r="H167" s="9"/>
    </row>
    <row r="168" spans="2:8" ht="14.25">
      <c r="B168" s="33"/>
      <c r="C168" s="34"/>
      <c r="D168" s="10" t="s">
        <v>159</v>
      </c>
      <c r="E168" s="11">
        <f>+E47+E69+E107+E152+E163+E165</f>
        <v>26228000</v>
      </c>
      <c r="F168" s="11">
        <f>+F47+F69+F107+F152+F163+F165</f>
        <v>20861072</v>
      </c>
      <c r="G168" s="11">
        <f t="shared" si="2"/>
        <v>5366928</v>
      </c>
      <c r="H168" s="11"/>
    </row>
    <row r="169" spans="2:8" ht="14.25">
      <c r="B169" s="34"/>
      <c r="C169" s="12" t="s">
        <v>160</v>
      </c>
      <c r="D169" s="13"/>
      <c r="E169" s="14">
        <f xml:space="preserve"> +E46 - E168</f>
        <v>3616000</v>
      </c>
      <c r="F169" s="14">
        <f xml:space="preserve"> +F46 - F168</f>
        <v>9262178</v>
      </c>
      <c r="G169" s="14">
        <f t="shared" si="2"/>
        <v>-5646178</v>
      </c>
      <c r="H169" s="14"/>
    </row>
    <row r="170" spans="2:8" ht="14.25">
      <c r="B170" s="32" t="s">
        <v>161</v>
      </c>
      <c r="C170" s="32" t="s">
        <v>10</v>
      </c>
      <c r="D170" s="8" t="s">
        <v>162</v>
      </c>
      <c r="E170" s="9"/>
      <c r="F170" s="9"/>
      <c r="G170" s="9">
        <f t="shared" si="2"/>
        <v>0</v>
      </c>
      <c r="H170" s="9"/>
    </row>
    <row r="171" spans="2:8" ht="14.25">
      <c r="B171" s="33"/>
      <c r="C171" s="33"/>
      <c r="D171" s="8" t="s">
        <v>163</v>
      </c>
      <c r="E171" s="9"/>
      <c r="F171" s="9"/>
      <c r="G171" s="9">
        <f t="shared" si="2"/>
        <v>0</v>
      </c>
      <c r="H171" s="9"/>
    </row>
    <row r="172" spans="2:8" ht="14.25">
      <c r="B172" s="33"/>
      <c r="C172" s="33"/>
      <c r="D172" s="8" t="s">
        <v>164</v>
      </c>
      <c r="E172" s="9"/>
      <c r="F172" s="9"/>
      <c r="G172" s="9">
        <f t="shared" si="2"/>
        <v>0</v>
      </c>
      <c r="H172" s="9"/>
    </row>
    <row r="173" spans="2:8" ht="14.25">
      <c r="B173" s="33"/>
      <c r="C173" s="33"/>
      <c r="D173" s="8" t="s">
        <v>165</v>
      </c>
      <c r="E173" s="9"/>
      <c r="F173" s="9"/>
      <c r="G173" s="9">
        <f t="shared" si="2"/>
        <v>0</v>
      </c>
      <c r="H173" s="9"/>
    </row>
    <row r="174" spans="2:8" ht="14.25">
      <c r="B174" s="33"/>
      <c r="C174" s="34"/>
      <c r="D174" s="10" t="s">
        <v>166</v>
      </c>
      <c r="E174" s="11">
        <f>+E170+E171+E172+E173</f>
        <v>0</v>
      </c>
      <c r="F174" s="11">
        <f>+F170+F171+F172+F173</f>
        <v>0</v>
      </c>
      <c r="G174" s="11">
        <f t="shared" si="2"/>
        <v>0</v>
      </c>
      <c r="H174" s="11"/>
    </row>
    <row r="175" spans="2:8" ht="14.25">
      <c r="B175" s="33"/>
      <c r="C175" s="32" t="s">
        <v>51</v>
      </c>
      <c r="D175" s="8" t="s">
        <v>167</v>
      </c>
      <c r="E175" s="9">
        <f>+E176</f>
        <v>0</v>
      </c>
      <c r="F175" s="9">
        <f>+F176</f>
        <v>0</v>
      </c>
      <c r="G175" s="9">
        <f t="shared" si="2"/>
        <v>0</v>
      </c>
      <c r="H175" s="9"/>
    </row>
    <row r="176" spans="2:8" ht="14.25">
      <c r="B176" s="33"/>
      <c r="C176" s="33"/>
      <c r="D176" s="8" t="s">
        <v>168</v>
      </c>
      <c r="E176" s="9"/>
      <c r="F176" s="9"/>
      <c r="G176" s="9">
        <f t="shared" si="2"/>
        <v>0</v>
      </c>
      <c r="H176" s="9"/>
    </row>
    <row r="177" spans="2:8" ht="14.25">
      <c r="B177" s="33"/>
      <c r="C177" s="33"/>
      <c r="D177" s="8" t="s">
        <v>169</v>
      </c>
      <c r="E177" s="9">
        <f>+E178+E179+E180+E181+E182+E183+E184</f>
        <v>200000</v>
      </c>
      <c r="F177" s="9">
        <f>+F178+F179+F180+F181+F182+F183+F184</f>
        <v>0</v>
      </c>
      <c r="G177" s="9">
        <f t="shared" si="2"/>
        <v>200000</v>
      </c>
      <c r="H177" s="9"/>
    </row>
    <row r="178" spans="2:8" ht="14.25">
      <c r="B178" s="33"/>
      <c r="C178" s="33"/>
      <c r="D178" s="8" t="s">
        <v>170</v>
      </c>
      <c r="E178" s="9"/>
      <c r="F178" s="9"/>
      <c r="G178" s="9">
        <f t="shared" si="2"/>
        <v>0</v>
      </c>
      <c r="H178" s="9"/>
    </row>
    <row r="179" spans="2:8" ht="14.25">
      <c r="B179" s="33"/>
      <c r="C179" s="33"/>
      <c r="D179" s="8" t="s">
        <v>171</v>
      </c>
      <c r="E179" s="9"/>
      <c r="F179" s="9"/>
      <c r="G179" s="9">
        <f t="shared" si="2"/>
        <v>0</v>
      </c>
      <c r="H179" s="9"/>
    </row>
    <row r="180" spans="2:8" ht="14.25">
      <c r="B180" s="33"/>
      <c r="C180" s="33"/>
      <c r="D180" s="8" t="s">
        <v>172</v>
      </c>
      <c r="E180" s="9"/>
      <c r="F180" s="9"/>
      <c r="G180" s="9">
        <f t="shared" si="2"/>
        <v>0</v>
      </c>
      <c r="H180" s="9"/>
    </row>
    <row r="181" spans="2:8" ht="14.25">
      <c r="B181" s="33"/>
      <c r="C181" s="33"/>
      <c r="D181" s="8" t="s">
        <v>173</v>
      </c>
      <c r="E181" s="9">
        <v>200000</v>
      </c>
      <c r="F181" s="9"/>
      <c r="G181" s="9">
        <f t="shared" si="2"/>
        <v>200000</v>
      </c>
      <c r="H181" s="9"/>
    </row>
    <row r="182" spans="2:8" ht="14.25">
      <c r="B182" s="33"/>
      <c r="C182" s="33"/>
      <c r="D182" s="8" t="s">
        <v>174</v>
      </c>
      <c r="E182" s="9"/>
      <c r="F182" s="9"/>
      <c r="G182" s="9">
        <f t="shared" si="2"/>
        <v>0</v>
      </c>
      <c r="H182" s="9"/>
    </row>
    <row r="183" spans="2:8" ht="14.25">
      <c r="B183" s="33"/>
      <c r="C183" s="33"/>
      <c r="D183" s="8" t="s">
        <v>175</v>
      </c>
      <c r="E183" s="9"/>
      <c r="F183" s="9"/>
      <c r="G183" s="9">
        <f t="shared" si="2"/>
        <v>0</v>
      </c>
      <c r="H183" s="9"/>
    </row>
    <row r="184" spans="2:8" ht="14.25">
      <c r="B184" s="33"/>
      <c r="C184" s="33"/>
      <c r="D184" s="8" t="s">
        <v>176</v>
      </c>
      <c r="E184" s="9"/>
      <c r="F184" s="9"/>
      <c r="G184" s="9">
        <f t="shared" si="2"/>
        <v>0</v>
      </c>
      <c r="H184" s="9"/>
    </row>
    <row r="185" spans="2:8" ht="14.25">
      <c r="B185" s="33"/>
      <c r="C185" s="33"/>
      <c r="D185" s="8" t="s">
        <v>177</v>
      </c>
      <c r="E185" s="9">
        <f>+E186</f>
        <v>0</v>
      </c>
      <c r="F185" s="9">
        <f>+F186</f>
        <v>0</v>
      </c>
      <c r="G185" s="9">
        <f t="shared" si="2"/>
        <v>0</v>
      </c>
      <c r="H185" s="9"/>
    </row>
    <row r="186" spans="2:8" ht="14.25">
      <c r="B186" s="33"/>
      <c r="C186" s="33"/>
      <c r="D186" s="8" t="s">
        <v>178</v>
      </c>
      <c r="E186" s="9"/>
      <c r="F186" s="9"/>
      <c r="G186" s="9">
        <f t="shared" si="2"/>
        <v>0</v>
      </c>
      <c r="H186" s="9"/>
    </row>
    <row r="187" spans="2:8" ht="14.25">
      <c r="B187" s="33"/>
      <c r="C187" s="34"/>
      <c r="D187" s="10" t="s">
        <v>179</v>
      </c>
      <c r="E187" s="11">
        <f>+E175+E177+E185</f>
        <v>200000</v>
      </c>
      <c r="F187" s="11">
        <f>+F175+F177+F185</f>
        <v>0</v>
      </c>
      <c r="G187" s="11">
        <f t="shared" si="2"/>
        <v>200000</v>
      </c>
      <c r="H187" s="11"/>
    </row>
    <row r="188" spans="2:8" ht="14.25">
      <c r="B188" s="34"/>
      <c r="C188" s="15" t="s">
        <v>180</v>
      </c>
      <c r="D188" s="13"/>
      <c r="E188" s="14">
        <f xml:space="preserve"> +E174 - E187</f>
        <v>-200000</v>
      </c>
      <c r="F188" s="14">
        <f xml:space="preserve"> +F174 - F187</f>
        <v>0</v>
      </c>
      <c r="G188" s="14">
        <f t="shared" si="2"/>
        <v>-200000</v>
      </c>
      <c r="H188" s="14"/>
    </row>
    <row r="189" spans="2:8" ht="14.25">
      <c r="B189" s="32" t="s">
        <v>181</v>
      </c>
      <c r="C189" s="32" t="s">
        <v>10</v>
      </c>
      <c r="D189" s="8" t="s">
        <v>182</v>
      </c>
      <c r="E189" s="9">
        <f>+E190+E191</f>
        <v>0</v>
      </c>
      <c r="F189" s="9">
        <f>+F190+F191</f>
        <v>0</v>
      </c>
      <c r="G189" s="9">
        <f t="shared" si="2"/>
        <v>0</v>
      </c>
      <c r="H189" s="9"/>
    </row>
    <row r="190" spans="2:8" ht="14.25">
      <c r="B190" s="33"/>
      <c r="C190" s="33"/>
      <c r="D190" s="8" t="s">
        <v>183</v>
      </c>
      <c r="E190" s="9"/>
      <c r="F190" s="9"/>
      <c r="G190" s="9">
        <f t="shared" si="2"/>
        <v>0</v>
      </c>
      <c r="H190" s="9"/>
    </row>
    <row r="191" spans="2:8" ht="14.25">
      <c r="B191" s="33"/>
      <c r="C191" s="33"/>
      <c r="D191" s="8" t="s">
        <v>184</v>
      </c>
      <c r="E191" s="9">
        <f>+E192+E193+E194+E195</f>
        <v>0</v>
      </c>
      <c r="F191" s="9">
        <f>+F192+F193+F194+F195</f>
        <v>0</v>
      </c>
      <c r="G191" s="9">
        <f t="shared" si="2"/>
        <v>0</v>
      </c>
      <c r="H191" s="9"/>
    </row>
    <row r="192" spans="2:8" ht="14.25">
      <c r="B192" s="33"/>
      <c r="C192" s="33"/>
      <c r="D192" s="8" t="s">
        <v>185</v>
      </c>
      <c r="E192" s="9"/>
      <c r="F192" s="9"/>
      <c r="G192" s="9">
        <f t="shared" si="2"/>
        <v>0</v>
      </c>
      <c r="H192" s="9"/>
    </row>
    <row r="193" spans="2:8" ht="14.25">
      <c r="B193" s="33"/>
      <c r="C193" s="33"/>
      <c r="D193" s="8" t="s">
        <v>186</v>
      </c>
      <c r="E193" s="9"/>
      <c r="F193" s="9"/>
      <c r="G193" s="9">
        <f t="shared" si="2"/>
        <v>0</v>
      </c>
      <c r="H193" s="9"/>
    </row>
    <row r="194" spans="2:8" ht="14.25">
      <c r="B194" s="33"/>
      <c r="C194" s="33"/>
      <c r="D194" s="8" t="s">
        <v>187</v>
      </c>
      <c r="E194" s="9"/>
      <c r="F194" s="9"/>
      <c r="G194" s="9">
        <f t="shared" si="2"/>
        <v>0</v>
      </c>
      <c r="H194" s="9"/>
    </row>
    <row r="195" spans="2:8" ht="14.25">
      <c r="B195" s="33"/>
      <c r="C195" s="33"/>
      <c r="D195" s="8" t="s">
        <v>188</v>
      </c>
      <c r="E195" s="9"/>
      <c r="F195" s="9"/>
      <c r="G195" s="9">
        <f t="shared" si="2"/>
        <v>0</v>
      </c>
      <c r="H195" s="9"/>
    </row>
    <row r="196" spans="2:8" ht="14.25">
      <c r="B196" s="33"/>
      <c r="C196" s="33"/>
      <c r="D196" s="8" t="s">
        <v>189</v>
      </c>
      <c r="E196" s="9">
        <f>+E197+E198</f>
        <v>0</v>
      </c>
      <c r="F196" s="9">
        <f>+F197+F198</f>
        <v>0</v>
      </c>
      <c r="G196" s="9">
        <f t="shared" si="2"/>
        <v>0</v>
      </c>
      <c r="H196" s="9"/>
    </row>
    <row r="197" spans="2:8" ht="14.25">
      <c r="B197" s="33"/>
      <c r="C197" s="33"/>
      <c r="D197" s="8" t="s">
        <v>190</v>
      </c>
      <c r="E197" s="9"/>
      <c r="F197" s="9"/>
      <c r="G197" s="9">
        <f t="shared" si="2"/>
        <v>0</v>
      </c>
      <c r="H197" s="9"/>
    </row>
    <row r="198" spans="2:8" ht="14.25">
      <c r="B198" s="33"/>
      <c r="C198" s="33"/>
      <c r="D198" s="8" t="s">
        <v>191</v>
      </c>
      <c r="E198" s="9"/>
      <c r="F198" s="9"/>
      <c r="G198" s="9">
        <f t="shared" si="2"/>
        <v>0</v>
      </c>
      <c r="H198" s="9"/>
    </row>
    <row r="199" spans="2:8" ht="14.25">
      <c r="B199" s="33"/>
      <c r="C199" s="34"/>
      <c r="D199" s="10" t="s">
        <v>192</v>
      </c>
      <c r="E199" s="11">
        <f>+E189+E196</f>
        <v>0</v>
      </c>
      <c r="F199" s="11">
        <f>+F189+F196</f>
        <v>0</v>
      </c>
      <c r="G199" s="11">
        <f t="shared" ref="G199:G211" si="3">E199-F199</f>
        <v>0</v>
      </c>
      <c r="H199" s="11"/>
    </row>
    <row r="200" spans="2:8" ht="14.25">
      <c r="B200" s="33"/>
      <c r="C200" s="32" t="s">
        <v>51</v>
      </c>
      <c r="D200" s="8" t="s">
        <v>193</v>
      </c>
      <c r="E200" s="9">
        <f>+E201+E202</f>
        <v>165000</v>
      </c>
      <c r="F200" s="9">
        <f>+F201+F202</f>
        <v>152424</v>
      </c>
      <c r="G200" s="9">
        <f t="shared" si="3"/>
        <v>12576</v>
      </c>
      <c r="H200" s="9"/>
    </row>
    <row r="201" spans="2:8" ht="14.25">
      <c r="B201" s="33"/>
      <c r="C201" s="33"/>
      <c r="D201" s="8" t="s">
        <v>194</v>
      </c>
      <c r="E201" s="9">
        <v>165000</v>
      </c>
      <c r="F201" s="9">
        <v>152424</v>
      </c>
      <c r="G201" s="9">
        <f t="shared" si="3"/>
        <v>12576</v>
      </c>
      <c r="H201" s="9"/>
    </row>
    <row r="202" spans="2:8" ht="14.25">
      <c r="B202" s="33"/>
      <c r="C202" s="33"/>
      <c r="D202" s="8" t="s">
        <v>195</v>
      </c>
      <c r="E202" s="9">
        <f>+E203+E204</f>
        <v>0</v>
      </c>
      <c r="F202" s="9">
        <f>+F203+F204</f>
        <v>0</v>
      </c>
      <c r="G202" s="9">
        <f t="shared" si="3"/>
        <v>0</v>
      </c>
      <c r="H202" s="9"/>
    </row>
    <row r="203" spans="2:8" ht="14.25">
      <c r="B203" s="33"/>
      <c r="C203" s="33"/>
      <c r="D203" s="8" t="s">
        <v>196</v>
      </c>
      <c r="E203" s="9"/>
      <c r="F203" s="9"/>
      <c r="G203" s="9">
        <f t="shared" si="3"/>
        <v>0</v>
      </c>
      <c r="H203" s="9"/>
    </row>
    <row r="204" spans="2:8" ht="14.25">
      <c r="B204" s="33"/>
      <c r="C204" s="33"/>
      <c r="D204" s="8" t="s">
        <v>197</v>
      </c>
      <c r="E204" s="9"/>
      <c r="F204" s="9"/>
      <c r="G204" s="9">
        <f t="shared" si="3"/>
        <v>0</v>
      </c>
      <c r="H204" s="9"/>
    </row>
    <row r="205" spans="2:8" ht="14.25">
      <c r="B205" s="33"/>
      <c r="C205" s="33"/>
      <c r="D205" s="16" t="s">
        <v>198</v>
      </c>
      <c r="E205" s="17">
        <f>+E206+E207</f>
        <v>0</v>
      </c>
      <c r="F205" s="17">
        <f>+F206+F207</f>
        <v>0</v>
      </c>
      <c r="G205" s="17">
        <f t="shared" si="3"/>
        <v>0</v>
      </c>
      <c r="H205" s="17"/>
    </row>
    <row r="206" spans="2:8" ht="14.25">
      <c r="B206" s="33"/>
      <c r="C206" s="33"/>
      <c r="D206" s="16" t="s">
        <v>199</v>
      </c>
      <c r="E206" s="17"/>
      <c r="F206" s="17"/>
      <c r="G206" s="17">
        <f t="shared" si="3"/>
        <v>0</v>
      </c>
      <c r="H206" s="17"/>
    </row>
    <row r="207" spans="2:8" ht="14.25">
      <c r="B207" s="33"/>
      <c r="C207" s="33"/>
      <c r="D207" s="18" t="s">
        <v>200</v>
      </c>
      <c r="E207" s="17"/>
      <c r="F207" s="17"/>
      <c r="G207" s="17">
        <f t="shared" si="3"/>
        <v>0</v>
      </c>
      <c r="H207" s="17"/>
    </row>
    <row r="208" spans="2:8" ht="14.25">
      <c r="B208" s="33"/>
      <c r="C208" s="33"/>
      <c r="D208" s="16" t="s">
        <v>201</v>
      </c>
      <c r="E208" s="17">
        <f>+E209</f>
        <v>0</v>
      </c>
      <c r="F208" s="17">
        <f>+F209</f>
        <v>0</v>
      </c>
      <c r="G208" s="17">
        <f t="shared" si="3"/>
        <v>0</v>
      </c>
      <c r="H208" s="17"/>
    </row>
    <row r="209" spans="2:8" ht="14.25">
      <c r="B209" s="33"/>
      <c r="C209" s="33"/>
      <c r="D209" s="16" t="s">
        <v>202</v>
      </c>
      <c r="E209" s="17"/>
      <c r="F209" s="17"/>
      <c r="G209" s="17">
        <f t="shared" si="3"/>
        <v>0</v>
      </c>
      <c r="H209" s="17"/>
    </row>
    <row r="210" spans="2:8" ht="14.25">
      <c r="B210" s="33"/>
      <c r="C210" s="34"/>
      <c r="D210" s="19" t="s">
        <v>203</v>
      </c>
      <c r="E210" s="20">
        <f>+E200+E205+E208</f>
        <v>165000</v>
      </c>
      <c r="F210" s="20">
        <f>+F200+F205+F208</f>
        <v>152424</v>
      </c>
      <c r="G210" s="20">
        <f t="shared" si="3"/>
        <v>12576</v>
      </c>
      <c r="H210" s="20"/>
    </row>
    <row r="211" spans="2:8" ht="14.25">
      <c r="B211" s="34"/>
      <c r="C211" s="15" t="s">
        <v>204</v>
      </c>
      <c r="D211" s="13"/>
      <c r="E211" s="14">
        <f xml:space="preserve"> +E199 - E210</f>
        <v>-165000</v>
      </c>
      <c r="F211" s="14">
        <f xml:space="preserve"> +F199 - F210</f>
        <v>-152424</v>
      </c>
      <c r="G211" s="14">
        <f t="shared" si="3"/>
        <v>-12576</v>
      </c>
      <c r="H211" s="14"/>
    </row>
    <row r="212" spans="2:8" ht="14.25">
      <c r="B212" s="21" t="s">
        <v>205</v>
      </c>
      <c r="C212" s="22"/>
      <c r="D212" s="23"/>
      <c r="E212" s="24"/>
      <c r="F212" s="24"/>
      <c r="G212" s="24">
        <f>E212 + E213</f>
        <v>0</v>
      </c>
      <c r="H212" s="24"/>
    </row>
    <row r="213" spans="2:8" ht="14.25">
      <c r="B213" s="25"/>
      <c r="C213" s="26"/>
      <c r="D213" s="27"/>
      <c r="E213" s="28"/>
      <c r="F213" s="28"/>
      <c r="G213" s="28"/>
      <c r="H213" s="28"/>
    </row>
    <row r="214" spans="2:8" ht="14.25">
      <c r="B214" s="15" t="s">
        <v>206</v>
      </c>
      <c r="C214" s="12"/>
      <c r="D214" s="13"/>
      <c r="E214" s="14">
        <f xml:space="preserve"> +E169 +E188 +E211 - (E212 + E213)</f>
        <v>3251000</v>
      </c>
      <c r="F214" s="14">
        <f xml:space="preserve"> +F169 +F188 +F211 - (F212 + F213)</f>
        <v>9109754</v>
      </c>
      <c r="G214" s="14">
        <f t="shared" ref="G214:G216" si="4">E214-F214</f>
        <v>-5858754</v>
      </c>
      <c r="H214" s="14"/>
    </row>
    <row r="215" spans="2:8" ht="14.25">
      <c r="B215" s="15" t="s">
        <v>207</v>
      </c>
      <c r="C215" s="12"/>
      <c r="D215" s="13"/>
      <c r="E215" s="14">
        <v>21649706</v>
      </c>
      <c r="F215" s="14">
        <v>29624796</v>
      </c>
      <c r="G215" s="14">
        <f t="shared" si="4"/>
        <v>-7975090</v>
      </c>
      <c r="H215" s="14"/>
    </row>
    <row r="216" spans="2:8" ht="14.25">
      <c r="B216" s="15" t="s">
        <v>208</v>
      </c>
      <c r="C216" s="12"/>
      <c r="D216" s="13"/>
      <c r="E216" s="14">
        <f xml:space="preserve"> +E214 +E215</f>
        <v>24900706</v>
      </c>
      <c r="F216" s="14">
        <f xml:space="preserve"> +F214 +F215</f>
        <v>38734550</v>
      </c>
      <c r="G216" s="14">
        <f t="shared" si="4"/>
        <v>-13833844</v>
      </c>
      <c r="H216" s="14"/>
    </row>
  </sheetData>
  <mergeCells count="12">
    <mergeCell ref="B170:B188"/>
    <mergeCell ref="C170:C174"/>
    <mergeCell ref="C175:C187"/>
    <mergeCell ref="B189:B211"/>
    <mergeCell ref="C189:C199"/>
    <mergeCell ref="C200:C210"/>
    <mergeCell ref="B2:H2"/>
    <mergeCell ref="B3:H3"/>
    <mergeCell ref="B5:D5"/>
    <mergeCell ref="B6:B169"/>
    <mergeCell ref="C6:C46"/>
    <mergeCell ref="C47:C168"/>
  </mergeCells>
  <phoneticPr fontId="2"/>
  <pageMargins left="0.7" right="0.7" top="0.75" bottom="0.75" header="0.3" footer="0.3"/>
  <pageSetup paperSize="9" fitToHeight="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16"/>
  <sheetViews>
    <sheetView showGridLines="0" workbookViewId="0"/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29" t="s">
        <v>219</v>
      </c>
      <c r="C2" s="29"/>
      <c r="D2" s="29"/>
      <c r="E2" s="29"/>
      <c r="F2" s="29"/>
      <c r="G2" s="29"/>
      <c r="H2" s="29"/>
    </row>
    <row r="3" spans="2:8" ht="21">
      <c r="B3" s="30" t="s">
        <v>220</v>
      </c>
      <c r="C3" s="30"/>
      <c r="D3" s="30"/>
      <c r="E3" s="30"/>
      <c r="F3" s="30"/>
      <c r="G3" s="30"/>
      <c r="H3" s="30"/>
    </row>
    <row r="4" spans="2:8" ht="15.75">
      <c r="B4" s="4"/>
      <c r="C4" s="4"/>
      <c r="D4" s="4"/>
      <c r="E4" s="4"/>
      <c r="F4" s="2"/>
      <c r="G4" s="2"/>
      <c r="H4" s="4" t="s">
        <v>221</v>
      </c>
    </row>
    <row r="5" spans="2:8" ht="14.25">
      <c r="B5" s="31" t="s">
        <v>4</v>
      </c>
      <c r="C5" s="31"/>
      <c r="D5" s="31"/>
      <c r="E5" s="5" t="s">
        <v>5</v>
      </c>
      <c r="F5" s="5" t="s">
        <v>6</v>
      </c>
      <c r="G5" s="5" t="s">
        <v>7</v>
      </c>
      <c r="H5" s="5" t="s">
        <v>8</v>
      </c>
    </row>
    <row r="6" spans="2:8" ht="14.25">
      <c r="B6" s="32" t="s">
        <v>9</v>
      </c>
      <c r="C6" s="32" t="s">
        <v>10</v>
      </c>
      <c r="D6" s="6" t="s">
        <v>11</v>
      </c>
      <c r="E6" s="7">
        <f>+E7</f>
        <v>7000000</v>
      </c>
      <c r="F6" s="7">
        <f>+F7</f>
        <v>7581389</v>
      </c>
      <c r="G6" s="7">
        <f>E6-F6</f>
        <v>-581389</v>
      </c>
      <c r="H6" s="7"/>
    </row>
    <row r="7" spans="2:8" ht="14.25">
      <c r="B7" s="33"/>
      <c r="C7" s="33"/>
      <c r="D7" s="8" t="s">
        <v>12</v>
      </c>
      <c r="E7" s="9">
        <f>+E8</f>
        <v>7000000</v>
      </c>
      <c r="F7" s="9">
        <f>+F8</f>
        <v>7581389</v>
      </c>
      <c r="G7" s="9">
        <f t="shared" ref="G7:G70" si="0">E7-F7</f>
        <v>-581389</v>
      </c>
      <c r="H7" s="9"/>
    </row>
    <row r="8" spans="2:8" ht="14.25">
      <c r="B8" s="33"/>
      <c r="C8" s="33"/>
      <c r="D8" s="8" t="s">
        <v>13</v>
      </c>
      <c r="E8" s="9">
        <v>7000000</v>
      </c>
      <c r="F8" s="9">
        <v>7581389</v>
      </c>
      <c r="G8" s="9">
        <f t="shared" si="0"/>
        <v>-581389</v>
      </c>
      <c r="H8" s="9"/>
    </row>
    <row r="9" spans="2:8" ht="14.25">
      <c r="B9" s="33"/>
      <c r="C9" s="33"/>
      <c r="D9" s="8" t="s">
        <v>14</v>
      </c>
      <c r="E9" s="9">
        <f>+E10+E17+E19+E22+E26+E28</f>
        <v>52550000</v>
      </c>
      <c r="F9" s="9">
        <f>+F10+F17+F19+F22+F26+F28</f>
        <v>56013070</v>
      </c>
      <c r="G9" s="9">
        <f t="shared" si="0"/>
        <v>-3463070</v>
      </c>
      <c r="H9" s="9"/>
    </row>
    <row r="10" spans="2:8" ht="14.25">
      <c r="B10" s="33"/>
      <c r="C10" s="33"/>
      <c r="D10" s="8" t="s">
        <v>15</v>
      </c>
      <c r="E10" s="9">
        <f>+E11+E12+E15+E16</f>
        <v>50850000</v>
      </c>
      <c r="F10" s="9">
        <f>+F11+F12+F15+F16</f>
        <v>53927180</v>
      </c>
      <c r="G10" s="9">
        <f t="shared" si="0"/>
        <v>-3077180</v>
      </c>
      <c r="H10" s="9"/>
    </row>
    <row r="11" spans="2:8" ht="14.25">
      <c r="B11" s="33"/>
      <c r="C11" s="33"/>
      <c r="D11" s="8" t="s">
        <v>16</v>
      </c>
      <c r="E11" s="9">
        <v>26000000</v>
      </c>
      <c r="F11" s="9">
        <v>26869310</v>
      </c>
      <c r="G11" s="9">
        <f t="shared" si="0"/>
        <v>-869310</v>
      </c>
      <c r="H11" s="9"/>
    </row>
    <row r="12" spans="2:8" ht="14.25">
      <c r="B12" s="33"/>
      <c r="C12" s="33"/>
      <c r="D12" s="8" t="s">
        <v>17</v>
      </c>
      <c r="E12" s="9">
        <f>+E13+E14</f>
        <v>18000000</v>
      </c>
      <c r="F12" s="9">
        <f>+F13+F14</f>
        <v>18727630</v>
      </c>
      <c r="G12" s="9">
        <f t="shared" si="0"/>
        <v>-727630</v>
      </c>
      <c r="H12" s="9"/>
    </row>
    <row r="13" spans="2:8" ht="14.25">
      <c r="B13" s="33"/>
      <c r="C13" s="33"/>
      <c r="D13" s="8" t="s">
        <v>18</v>
      </c>
      <c r="E13" s="9"/>
      <c r="F13" s="9"/>
      <c r="G13" s="9">
        <f t="shared" si="0"/>
        <v>0</v>
      </c>
      <c r="H13" s="9"/>
    </row>
    <row r="14" spans="2:8" ht="14.25">
      <c r="B14" s="33"/>
      <c r="C14" s="33"/>
      <c r="D14" s="8" t="s">
        <v>19</v>
      </c>
      <c r="E14" s="9">
        <v>18000000</v>
      </c>
      <c r="F14" s="9">
        <v>18727630</v>
      </c>
      <c r="G14" s="9">
        <f t="shared" si="0"/>
        <v>-727630</v>
      </c>
      <c r="H14" s="9"/>
    </row>
    <row r="15" spans="2:8" ht="14.25">
      <c r="B15" s="33"/>
      <c r="C15" s="33"/>
      <c r="D15" s="8" t="s">
        <v>20</v>
      </c>
      <c r="E15" s="9">
        <v>250000</v>
      </c>
      <c r="F15" s="9">
        <v>256960</v>
      </c>
      <c r="G15" s="9">
        <f t="shared" si="0"/>
        <v>-6960</v>
      </c>
      <c r="H15" s="9"/>
    </row>
    <row r="16" spans="2:8" ht="14.25">
      <c r="B16" s="33"/>
      <c r="C16" s="33"/>
      <c r="D16" s="8" t="s">
        <v>21</v>
      </c>
      <c r="E16" s="9">
        <v>6600000</v>
      </c>
      <c r="F16" s="9">
        <v>8073280</v>
      </c>
      <c r="G16" s="9">
        <f t="shared" si="0"/>
        <v>-1473280</v>
      </c>
      <c r="H16" s="9"/>
    </row>
    <row r="17" spans="2:8" ht="14.25">
      <c r="B17" s="33"/>
      <c r="C17" s="33"/>
      <c r="D17" s="8" t="s">
        <v>22</v>
      </c>
      <c r="E17" s="9">
        <f>+E18</f>
        <v>500000</v>
      </c>
      <c r="F17" s="9">
        <f>+F18</f>
        <v>817540</v>
      </c>
      <c r="G17" s="9">
        <f t="shared" si="0"/>
        <v>-317540</v>
      </c>
      <c r="H17" s="9"/>
    </row>
    <row r="18" spans="2:8" ht="14.25">
      <c r="B18" s="33"/>
      <c r="C18" s="33"/>
      <c r="D18" s="8" t="s">
        <v>23</v>
      </c>
      <c r="E18" s="9">
        <v>500000</v>
      </c>
      <c r="F18" s="9">
        <v>817540</v>
      </c>
      <c r="G18" s="9">
        <f t="shared" si="0"/>
        <v>-317540</v>
      </c>
      <c r="H18" s="9"/>
    </row>
    <row r="19" spans="2:8" ht="14.25">
      <c r="B19" s="33"/>
      <c r="C19" s="33"/>
      <c r="D19" s="8" t="s">
        <v>24</v>
      </c>
      <c r="E19" s="9">
        <f>+E20+E21</f>
        <v>0</v>
      </c>
      <c r="F19" s="9">
        <f>+F20+F21</f>
        <v>0</v>
      </c>
      <c r="G19" s="9">
        <f t="shared" si="0"/>
        <v>0</v>
      </c>
      <c r="H19" s="9"/>
    </row>
    <row r="20" spans="2:8" ht="14.25">
      <c r="B20" s="33"/>
      <c r="C20" s="33"/>
      <c r="D20" s="8" t="s">
        <v>25</v>
      </c>
      <c r="E20" s="9"/>
      <c r="F20" s="9"/>
      <c r="G20" s="9">
        <f t="shared" si="0"/>
        <v>0</v>
      </c>
      <c r="H20" s="9"/>
    </row>
    <row r="21" spans="2:8" ht="14.25">
      <c r="B21" s="33"/>
      <c r="C21" s="33"/>
      <c r="D21" s="8" t="s">
        <v>26</v>
      </c>
      <c r="E21" s="9"/>
      <c r="F21" s="9"/>
      <c r="G21" s="9">
        <f t="shared" si="0"/>
        <v>0</v>
      </c>
      <c r="H21" s="9"/>
    </row>
    <row r="22" spans="2:8" ht="14.25">
      <c r="B22" s="33"/>
      <c r="C22" s="33"/>
      <c r="D22" s="8" t="s">
        <v>27</v>
      </c>
      <c r="E22" s="9">
        <f>+E23</f>
        <v>0</v>
      </c>
      <c r="F22" s="9">
        <f>+F23</f>
        <v>0</v>
      </c>
      <c r="G22" s="9">
        <f t="shared" si="0"/>
        <v>0</v>
      </c>
      <c r="H22" s="9"/>
    </row>
    <row r="23" spans="2:8" ht="14.25">
      <c r="B23" s="33"/>
      <c r="C23" s="33"/>
      <c r="D23" s="8" t="s">
        <v>28</v>
      </c>
      <c r="E23" s="9">
        <f>+E24+E25</f>
        <v>0</v>
      </c>
      <c r="F23" s="9">
        <f>+F24+F25</f>
        <v>0</v>
      </c>
      <c r="G23" s="9">
        <f t="shared" si="0"/>
        <v>0</v>
      </c>
      <c r="H23" s="9"/>
    </row>
    <row r="24" spans="2:8" ht="14.25">
      <c r="B24" s="33"/>
      <c r="C24" s="33"/>
      <c r="D24" s="8" t="s">
        <v>18</v>
      </c>
      <c r="E24" s="9"/>
      <c r="F24" s="9"/>
      <c r="G24" s="9">
        <f t="shared" si="0"/>
        <v>0</v>
      </c>
      <c r="H24" s="9"/>
    </row>
    <row r="25" spans="2:8" ht="14.25">
      <c r="B25" s="33"/>
      <c r="C25" s="33"/>
      <c r="D25" s="8" t="s">
        <v>29</v>
      </c>
      <c r="E25" s="9"/>
      <c r="F25" s="9"/>
      <c r="G25" s="9">
        <f t="shared" si="0"/>
        <v>0</v>
      </c>
      <c r="H25" s="9"/>
    </row>
    <row r="26" spans="2:8" ht="14.25">
      <c r="B26" s="33"/>
      <c r="C26" s="33"/>
      <c r="D26" s="8" t="s">
        <v>30</v>
      </c>
      <c r="E26" s="9">
        <f>+E27</f>
        <v>1200000</v>
      </c>
      <c r="F26" s="9">
        <f>+F27</f>
        <v>1268350</v>
      </c>
      <c r="G26" s="9">
        <f t="shared" si="0"/>
        <v>-68350</v>
      </c>
      <c r="H26" s="9"/>
    </row>
    <row r="27" spans="2:8" ht="14.25">
      <c r="B27" s="33"/>
      <c r="C27" s="33"/>
      <c r="D27" s="8" t="s">
        <v>31</v>
      </c>
      <c r="E27" s="9">
        <v>1200000</v>
      </c>
      <c r="F27" s="9">
        <v>1268350</v>
      </c>
      <c r="G27" s="9">
        <f t="shared" si="0"/>
        <v>-68350</v>
      </c>
      <c r="H27" s="9"/>
    </row>
    <row r="28" spans="2:8" ht="14.25">
      <c r="B28" s="33"/>
      <c r="C28" s="33"/>
      <c r="D28" s="8" t="s">
        <v>32</v>
      </c>
      <c r="E28" s="9">
        <f>+E29</f>
        <v>0</v>
      </c>
      <c r="F28" s="9">
        <f>+F29</f>
        <v>0</v>
      </c>
      <c r="G28" s="9">
        <f t="shared" si="0"/>
        <v>0</v>
      </c>
      <c r="H28" s="9"/>
    </row>
    <row r="29" spans="2:8" ht="14.25">
      <c r="B29" s="33"/>
      <c r="C29" s="33"/>
      <c r="D29" s="8" t="s">
        <v>33</v>
      </c>
      <c r="E29" s="9"/>
      <c r="F29" s="9"/>
      <c r="G29" s="9">
        <f t="shared" si="0"/>
        <v>0</v>
      </c>
      <c r="H29" s="9"/>
    </row>
    <row r="30" spans="2:8" ht="14.25">
      <c r="B30" s="33"/>
      <c r="C30" s="33"/>
      <c r="D30" s="8" t="s">
        <v>34</v>
      </c>
      <c r="E30" s="9">
        <f>+E31</f>
        <v>0</v>
      </c>
      <c r="F30" s="9">
        <f>+F31</f>
        <v>0</v>
      </c>
      <c r="G30" s="9">
        <f t="shared" si="0"/>
        <v>0</v>
      </c>
      <c r="H30" s="9"/>
    </row>
    <row r="31" spans="2:8" ht="14.25">
      <c r="B31" s="33"/>
      <c r="C31" s="33"/>
      <c r="D31" s="8" t="s">
        <v>35</v>
      </c>
      <c r="E31" s="9"/>
      <c r="F31" s="9"/>
      <c r="G31" s="9">
        <f t="shared" si="0"/>
        <v>0</v>
      </c>
      <c r="H31" s="9"/>
    </row>
    <row r="32" spans="2:8" ht="14.25">
      <c r="B32" s="33"/>
      <c r="C32" s="33"/>
      <c r="D32" s="8" t="s">
        <v>36</v>
      </c>
      <c r="E32" s="9">
        <f>+E33</f>
        <v>1000</v>
      </c>
      <c r="F32" s="9">
        <f>+F33</f>
        <v>226</v>
      </c>
      <c r="G32" s="9">
        <f t="shared" si="0"/>
        <v>774</v>
      </c>
      <c r="H32" s="9"/>
    </row>
    <row r="33" spans="2:8" ht="14.25">
      <c r="B33" s="33"/>
      <c r="C33" s="33"/>
      <c r="D33" s="8" t="s">
        <v>37</v>
      </c>
      <c r="E33" s="9">
        <v>1000</v>
      </c>
      <c r="F33" s="9">
        <v>226</v>
      </c>
      <c r="G33" s="9">
        <f t="shared" si="0"/>
        <v>774</v>
      </c>
      <c r="H33" s="9"/>
    </row>
    <row r="34" spans="2:8" ht="14.25">
      <c r="B34" s="33"/>
      <c r="C34" s="33"/>
      <c r="D34" s="8" t="s">
        <v>38</v>
      </c>
      <c r="E34" s="9">
        <f>+E35+E36+E37</f>
        <v>1000000</v>
      </c>
      <c r="F34" s="9">
        <f>+F35+F36+F37</f>
        <v>1069222</v>
      </c>
      <c r="G34" s="9">
        <f t="shared" si="0"/>
        <v>-69222</v>
      </c>
      <c r="H34" s="9"/>
    </row>
    <row r="35" spans="2:8" ht="14.25">
      <c r="B35" s="33"/>
      <c r="C35" s="33"/>
      <c r="D35" s="8" t="s">
        <v>39</v>
      </c>
      <c r="E35" s="9"/>
      <c r="F35" s="9">
        <v>24000</v>
      </c>
      <c r="G35" s="9">
        <f t="shared" si="0"/>
        <v>-24000</v>
      </c>
      <c r="H35" s="9"/>
    </row>
    <row r="36" spans="2:8" ht="14.25">
      <c r="B36" s="33"/>
      <c r="C36" s="33"/>
      <c r="D36" s="8" t="s">
        <v>40</v>
      </c>
      <c r="E36" s="9">
        <v>720000</v>
      </c>
      <c r="F36" s="9">
        <v>752350</v>
      </c>
      <c r="G36" s="9">
        <f t="shared" si="0"/>
        <v>-32350</v>
      </c>
      <c r="H36" s="9"/>
    </row>
    <row r="37" spans="2:8" ht="14.25">
      <c r="B37" s="33"/>
      <c r="C37" s="33"/>
      <c r="D37" s="8" t="s">
        <v>41</v>
      </c>
      <c r="E37" s="9">
        <f>+E38</f>
        <v>280000</v>
      </c>
      <c r="F37" s="9">
        <f>+F38</f>
        <v>292872</v>
      </c>
      <c r="G37" s="9">
        <f t="shared" si="0"/>
        <v>-12872</v>
      </c>
      <c r="H37" s="9"/>
    </row>
    <row r="38" spans="2:8" ht="14.25">
      <c r="B38" s="33"/>
      <c r="C38" s="33"/>
      <c r="D38" s="8" t="s">
        <v>42</v>
      </c>
      <c r="E38" s="9">
        <f>+E39+E40+E41+E42+E43+E44+E45</f>
        <v>280000</v>
      </c>
      <c r="F38" s="9">
        <f>+F39+F40+F41+F42+F43+F44+F45</f>
        <v>292872</v>
      </c>
      <c r="G38" s="9">
        <f t="shared" si="0"/>
        <v>-12872</v>
      </c>
      <c r="H38" s="9"/>
    </row>
    <row r="39" spans="2:8" ht="14.25">
      <c r="B39" s="33"/>
      <c r="C39" s="33"/>
      <c r="D39" s="8" t="s">
        <v>43</v>
      </c>
      <c r="E39" s="9">
        <v>150000</v>
      </c>
      <c r="F39" s="9">
        <v>141830</v>
      </c>
      <c r="G39" s="9">
        <f t="shared" si="0"/>
        <v>8170</v>
      </c>
      <c r="H39" s="9"/>
    </row>
    <row r="40" spans="2:8" ht="14.25">
      <c r="B40" s="33"/>
      <c r="C40" s="33"/>
      <c r="D40" s="8" t="s">
        <v>44</v>
      </c>
      <c r="E40" s="9">
        <v>100000</v>
      </c>
      <c r="F40" s="9">
        <v>115532</v>
      </c>
      <c r="G40" s="9">
        <f t="shared" si="0"/>
        <v>-15532</v>
      </c>
      <c r="H40" s="9"/>
    </row>
    <row r="41" spans="2:8" ht="14.25">
      <c r="B41" s="33"/>
      <c r="C41" s="33"/>
      <c r="D41" s="8" t="s">
        <v>45</v>
      </c>
      <c r="E41" s="9"/>
      <c r="F41" s="9"/>
      <c r="G41" s="9">
        <f t="shared" si="0"/>
        <v>0</v>
      </c>
      <c r="H41" s="9"/>
    </row>
    <row r="42" spans="2:8" ht="14.25">
      <c r="B42" s="33"/>
      <c r="C42" s="33"/>
      <c r="D42" s="8" t="s">
        <v>46</v>
      </c>
      <c r="E42" s="9">
        <v>30000</v>
      </c>
      <c r="F42" s="9">
        <v>35510</v>
      </c>
      <c r="G42" s="9">
        <f t="shared" si="0"/>
        <v>-5510</v>
      </c>
      <c r="H42" s="9"/>
    </row>
    <row r="43" spans="2:8" ht="14.25">
      <c r="B43" s="33"/>
      <c r="C43" s="33"/>
      <c r="D43" s="8" t="s">
        <v>47</v>
      </c>
      <c r="E43" s="9"/>
      <c r="F43" s="9"/>
      <c r="G43" s="9">
        <f t="shared" si="0"/>
        <v>0</v>
      </c>
      <c r="H43" s="9"/>
    </row>
    <row r="44" spans="2:8" ht="14.25">
      <c r="B44" s="33"/>
      <c r="C44" s="33"/>
      <c r="D44" s="8" t="s">
        <v>48</v>
      </c>
      <c r="E44" s="9"/>
      <c r="F44" s="9"/>
      <c r="G44" s="9">
        <f t="shared" si="0"/>
        <v>0</v>
      </c>
      <c r="H44" s="9"/>
    </row>
    <row r="45" spans="2:8" ht="14.25">
      <c r="B45" s="33"/>
      <c r="C45" s="33"/>
      <c r="D45" s="8" t="s">
        <v>49</v>
      </c>
      <c r="E45" s="9"/>
      <c r="F45" s="9"/>
      <c r="G45" s="9">
        <f t="shared" si="0"/>
        <v>0</v>
      </c>
      <c r="H45" s="9"/>
    </row>
    <row r="46" spans="2:8" ht="14.25">
      <c r="B46" s="33"/>
      <c r="C46" s="34"/>
      <c r="D46" s="10" t="s">
        <v>50</v>
      </c>
      <c r="E46" s="11">
        <f>+E6+E9+E30+E32+E34</f>
        <v>60551000</v>
      </c>
      <c r="F46" s="11">
        <f>+F6+F9+F30+F32+F34</f>
        <v>64663907</v>
      </c>
      <c r="G46" s="11">
        <f t="shared" si="0"/>
        <v>-4112907</v>
      </c>
      <c r="H46" s="11"/>
    </row>
    <row r="47" spans="2:8" ht="14.25">
      <c r="B47" s="33"/>
      <c r="C47" s="32" t="s">
        <v>51</v>
      </c>
      <c r="D47" s="8" t="s">
        <v>52</v>
      </c>
      <c r="E47" s="9">
        <f>+E48+E49+E65+E66+E67+E68</f>
        <v>62453000</v>
      </c>
      <c r="F47" s="9">
        <f>+F48+F49+F65+F66+F67+F68</f>
        <v>61521851</v>
      </c>
      <c r="G47" s="9">
        <f t="shared" si="0"/>
        <v>931149</v>
      </c>
      <c r="H47" s="9"/>
    </row>
    <row r="48" spans="2:8" ht="14.25">
      <c r="B48" s="33"/>
      <c r="C48" s="33"/>
      <c r="D48" s="8" t="s">
        <v>53</v>
      </c>
      <c r="E48" s="9"/>
      <c r="F48" s="9"/>
      <c r="G48" s="9">
        <f t="shared" si="0"/>
        <v>0</v>
      </c>
      <c r="H48" s="9"/>
    </row>
    <row r="49" spans="2:8" ht="14.25">
      <c r="B49" s="33"/>
      <c r="C49" s="33"/>
      <c r="D49" s="8" t="s">
        <v>54</v>
      </c>
      <c r="E49" s="9">
        <f>+E50+E51</f>
        <v>33881000</v>
      </c>
      <c r="F49" s="9">
        <f>+F50+F51</f>
        <v>33631681</v>
      </c>
      <c r="G49" s="9">
        <f t="shared" si="0"/>
        <v>249319</v>
      </c>
      <c r="H49" s="9"/>
    </row>
    <row r="50" spans="2:8" ht="14.25">
      <c r="B50" s="33"/>
      <c r="C50" s="33"/>
      <c r="D50" s="8" t="s">
        <v>55</v>
      </c>
      <c r="E50" s="9">
        <v>22290000</v>
      </c>
      <c r="F50" s="9">
        <v>22283409</v>
      </c>
      <c r="G50" s="9">
        <f t="shared" si="0"/>
        <v>6591</v>
      </c>
      <c r="H50" s="9"/>
    </row>
    <row r="51" spans="2:8" ht="14.25">
      <c r="B51" s="33"/>
      <c r="C51" s="33"/>
      <c r="D51" s="8" t="s">
        <v>56</v>
      </c>
      <c r="E51" s="9">
        <f>+E52+E53+E54+E55+E56+E57+E58+E59+E60+E61+E62+E63+E64</f>
        <v>11591000</v>
      </c>
      <c r="F51" s="9">
        <f>+F52+F53+F54+F55+F56+F57+F58+F59+F60+F61+F62+F63+F64</f>
        <v>11348272</v>
      </c>
      <c r="G51" s="9">
        <f t="shared" si="0"/>
        <v>242728</v>
      </c>
      <c r="H51" s="9"/>
    </row>
    <row r="52" spans="2:8" ht="14.25">
      <c r="B52" s="33"/>
      <c r="C52" s="33"/>
      <c r="D52" s="8" t="s">
        <v>57</v>
      </c>
      <c r="E52" s="9">
        <v>2388000</v>
      </c>
      <c r="F52" s="9">
        <v>2388000</v>
      </c>
      <c r="G52" s="9">
        <f t="shared" si="0"/>
        <v>0</v>
      </c>
      <c r="H52" s="9"/>
    </row>
    <row r="53" spans="2:8" ht="14.25">
      <c r="B53" s="33"/>
      <c r="C53" s="33"/>
      <c r="D53" s="8" t="s">
        <v>58</v>
      </c>
      <c r="E53" s="9">
        <v>2399000</v>
      </c>
      <c r="F53" s="9">
        <v>2397612</v>
      </c>
      <c r="G53" s="9">
        <f t="shared" si="0"/>
        <v>1388</v>
      </c>
      <c r="H53" s="9"/>
    </row>
    <row r="54" spans="2:8" ht="14.25">
      <c r="B54" s="33"/>
      <c r="C54" s="33"/>
      <c r="D54" s="8" t="s">
        <v>59</v>
      </c>
      <c r="E54" s="9">
        <v>774000</v>
      </c>
      <c r="F54" s="9">
        <v>558710</v>
      </c>
      <c r="G54" s="9">
        <f t="shared" si="0"/>
        <v>215290</v>
      </c>
      <c r="H54" s="9"/>
    </row>
    <row r="55" spans="2:8" ht="14.25">
      <c r="B55" s="33"/>
      <c r="C55" s="33"/>
      <c r="D55" s="8" t="s">
        <v>60</v>
      </c>
      <c r="E55" s="9"/>
      <c r="F55" s="9"/>
      <c r="G55" s="9">
        <f t="shared" si="0"/>
        <v>0</v>
      </c>
      <c r="H55" s="9"/>
    </row>
    <row r="56" spans="2:8" ht="14.25">
      <c r="B56" s="33"/>
      <c r="C56" s="33"/>
      <c r="D56" s="8" t="s">
        <v>61</v>
      </c>
      <c r="E56" s="9"/>
      <c r="F56" s="9"/>
      <c r="G56" s="9">
        <f t="shared" si="0"/>
        <v>0</v>
      </c>
      <c r="H56" s="9"/>
    </row>
    <row r="57" spans="2:8" ht="14.25">
      <c r="B57" s="33"/>
      <c r="C57" s="33"/>
      <c r="D57" s="8" t="s">
        <v>62</v>
      </c>
      <c r="E57" s="9">
        <v>252000</v>
      </c>
      <c r="F57" s="9">
        <v>252000</v>
      </c>
      <c r="G57" s="9">
        <f t="shared" si="0"/>
        <v>0</v>
      </c>
      <c r="H57" s="9"/>
    </row>
    <row r="58" spans="2:8" ht="14.25">
      <c r="B58" s="33"/>
      <c r="C58" s="33"/>
      <c r="D58" s="8" t="s">
        <v>63</v>
      </c>
      <c r="E58" s="9">
        <v>523000</v>
      </c>
      <c r="F58" s="9">
        <v>496950</v>
      </c>
      <c r="G58" s="9">
        <f t="shared" si="0"/>
        <v>26050</v>
      </c>
      <c r="H58" s="9"/>
    </row>
    <row r="59" spans="2:8" ht="14.25">
      <c r="B59" s="33"/>
      <c r="C59" s="33"/>
      <c r="D59" s="8" t="s">
        <v>64</v>
      </c>
      <c r="E59" s="9">
        <v>680000</v>
      </c>
      <c r="F59" s="9">
        <v>680000</v>
      </c>
      <c r="G59" s="9">
        <f t="shared" si="0"/>
        <v>0</v>
      </c>
      <c r="H59" s="9"/>
    </row>
    <row r="60" spans="2:8" ht="14.25">
      <c r="B60" s="33"/>
      <c r="C60" s="33"/>
      <c r="D60" s="8" t="s">
        <v>65</v>
      </c>
      <c r="E60" s="9">
        <v>3975000</v>
      </c>
      <c r="F60" s="9">
        <v>3975000</v>
      </c>
      <c r="G60" s="9">
        <f t="shared" si="0"/>
        <v>0</v>
      </c>
      <c r="H60" s="9"/>
    </row>
    <row r="61" spans="2:8" ht="14.25">
      <c r="B61" s="33"/>
      <c r="C61" s="33"/>
      <c r="D61" s="8" t="s">
        <v>66</v>
      </c>
      <c r="E61" s="9">
        <v>480000</v>
      </c>
      <c r="F61" s="9">
        <v>480000</v>
      </c>
      <c r="G61" s="9">
        <f t="shared" si="0"/>
        <v>0</v>
      </c>
      <c r="H61" s="9"/>
    </row>
    <row r="62" spans="2:8" ht="14.25">
      <c r="B62" s="33"/>
      <c r="C62" s="33"/>
      <c r="D62" s="8" t="s">
        <v>67</v>
      </c>
      <c r="E62" s="9">
        <v>120000</v>
      </c>
      <c r="F62" s="9">
        <v>120000</v>
      </c>
      <c r="G62" s="9">
        <f t="shared" si="0"/>
        <v>0</v>
      </c>
      <c r="H62" s="9"/>
    </row>
    <row r="63" spans="2:8" ht="14.25">
      <c r="B63" s="33"/>
      <c r="C63" s="33"/>
      <c r="D63" s="8" t="s">
        <v>68</v>
      </c>
      <c r="E63" s="9"/>
      <c r="F63" s="9"/>
      <c r="G63" s="9">
        <f t="shared" si="0"/>
        <v>0</v>
      </c>
      <c r="H63" s="9"/>
    </row>
    <row r="64" spans="2:8" ht="14.25">
      <c r="B64" s="33"/>
      <c r="C64" s="33"/>
      <c r="D64" s="8" t="s">
        <v>69</v>
      </c>
      <c r="E64" s="9"/>
      <c r="F64" s="9"/>
      <c r="G64" s="9">
        <f t="shared" si="0"/>
        <v>0</v>
      </c>
      <c r="H64" s="9"/>
    </row>
    <row r="65" spans="2:8" ht="14.25">
      <c r="B65" s="33"/>
      <c r="C65" s="33"/>
      <c r="D65" s="8" t="s">
        <v>70</v>
      </c>
      <c r="E65" s="9">
        <v>9644000</v>
      </c>
      <c r="F65" s="9">
        <v>9640084</v>
      </c>
      <c r="G65" s="9">
        <f t="shared" si="0"/>
        <v>3916</v>
      </c>
      <c r="H65" s="9"/>
    </row>
    <row r="66" spans="2:8" ht="14.25">
      <c r="B66" s="33"/>
      <c r="C66" s="33"/>
      <c r="D66" s="8" t="s">
        <v>71</v>
      </c>
      <c r="E66" s="9">
        <v>9500000</v>
      </c>
      <c r="F66" s="9">
        <v>9025391</v>
      </c>
      <c r="G66" s="9">
        <f t="shared" si="0"/>
        <v>474609</v>
      </c>
      <c r="H66" s="9"/>
    </row>
    <row r="67" spans="2:8" ht="14.25">
      <c r="B67" s="33"/>
      <c r="C67" s="33"/>
      <c r="D67" s="8" t="s">
        <v>72</v>
      </c>
      <c r="E67" s="9">
        <v>1068000</v>
      </c>
      <c r="F67" s="9">
        <v>1068000</v>
      </c>
      <c r="G67" s="9">
        <f t="shared" si="0"/>
        <v>0</v>
      </c>
      <c r="H67" s="9"/>
    </row>
    <row r="68" spans="2:8" ht="14.25">
      <c r="B68" s="33"/>
      <c r="C68" s="33"/>
      <c r="D68" s="8" t="s">
        <v>73</v>
      </c>
      <c r="E68" s="9">
        <v>8360000</v>
      </c>
      <c r="F68" s="9">
        <v>8156695</v>
      </c>
      <c r="G68" s="9">
        <f t="shared" si="0"/>
        <v>203305</v>
      </c>
      <c r="H68" s="9"/>
    </row>
    <row r="69" spans="2:8" ht="14.25">
      <c r="B69" s="33"/>
      <c r="C69" s="33"/>
      <c r="D69" s="8" t="s">
        <v>74</v>
      </c>
      <c r="E69" s="9">
        <f>+E70+E74+E76+E78+E80+E82+E85+E88+E90+E92+E94+E96+E98+E100</f>
        <v>6610000</v>
      </c>
      <c r="F69" s="9">
        <f>+F70+F74+F76+F78+F80+F82+F85+F88+F90+F92+F94+F96+F98+F100</f>
        <v>5336511</v>
      </c>
      <c r="G69" s="9">
        <f t="shared" si="0"/>
        <v>1273489</v>
      </c>
      <c r="H69" s="9"/>
    </row>
    <row r="70" spans="2:8" ht="14.25">
      <c r="B70" s="33"/>
      <c r="C70" s="33"/>
      <c r="D70" s="8" t="s">
        <v>75</v>
      </c>
      <c r="E70" s="9">
        <f>+E71+E72+E73</f>
        <v>1810000</v>
      </c>
      <c r="F70" s="9">
        <f>+F71+F72+F73</f>
        <v>1283789</v>
      </c>
      <c r="G70" s="9">
        <f t="shared" si="0"/>
        <v>526211</v>
      </c>
      <c r="H70" s="9"/>
    </row>
    <row r="71" spans="2:8" ht="14.25">
      <c r="B71" s="33"/>
      <c r="C71" s="33"/>
      <c r="D71" s="8" t="s">
        <v>76</v>
      </c>
      <c r="E71" s="9"/>
      <c r="F71" s="9"/>
      <c r="G71" s="9">
        <f t="shared" ref="G71:G134" si="1">E71-F71</f>
        <v>0</v>
      </c>
      <c r="H71" s="9"/>
    </row>
    <row r="72" spans="2:8" ht="14.25">
      <c r="B72" s="33"/>
      <c r="C72" s="33"/>
      <c r="D72" s="8" t="s">
        <v>26</v>
      </c>
      <c r="E72" s="9"/>
      <c r="F72" s="9"/>
      <c r="G72" s="9">
        <f t="shared" si="1"/>
        <v>0</v>
      </c>
      <c r="H72" s="9"/>
    </row>
    <row r="73" spans="2:8" ht="14.25">
      <c r="B73" s="33"/>
      <c r="C73" s="33"/>
      <c r="D73" s="8" t="s">
        <v>77</v>
      </c>
      <c r="E73" s="9">
        <v>1810000</v>
      </c>
      <c r="F73" s="9">
        <v>1283789</v>
      </c>
      <c r="G73" s="9">
        <f t="shared" si="1"/>
        <v>526211</v>
      </c>
      <c r="H73" s="9"/>
    </row>
    <row r="74" spans="2:8" ht="14.25">
      <c r="B74" s="33"/>
      <c r="C74" s="33"/>
      <c r="D74" s="8" t="s">
        <v>78</v>
      </c>
      <c r="E74" s="9">
        <f>+E75</f>
        <v>0</v>
      </c>
      <c r="F74" s="9">
        <f>+F75</f>
        <v>0</v>
      </c>
      <c r="G74" s="9">
        <f t="shared" si="1"/>
        <v>0</v>
      </c>
      <c r="H74" s="9"/>
    </row>
    <row r="75" spans="2:8" ht="14.25">
      <c r="B75" s="33"/>
      <c r="C75" s="33"/>
      <c r="D75" s="8" t="s">
        <v>79</v>
      </c>
      <c r="E75" s="9"/>
      <c r="F75" s="9"/>
      <c r="G75" s="9">
        <f t="shared" si="1"/>
        <v>0</v>
      </c>
      <c r="H75" s="9"/>
    </row>
    <row r="76" spans="2:8" ht="14.25">
      <c r="B76" s="33"/>
      <c r="C76" s="33"/>
      <c r="D76" s="8" t="s">
        <v>80</v>
      </c>
      <c r="E76" s="9">
        <f>+E77</f>
        <v>310000</v>
      </c>
      <c r="F76" s="9">
        <f>+F77</f>
        <v>244711</v>
      </c>
      <c r="G76" s="9">
        <f t="shared" si="1"/>
        <v>65289</v>
      </c>
      <c r="H76" s="9"/>
    </row>
    <row r="77" spans="2:8" ht="14.25">
      <c r="B77" s="33"/>
      <c r="C77" s="33"/>
      <c r="D77" s="8" t="s">
        <v>81</v>
      </c>
      <c r="E77" s="9">
        <v>310000</v>
      </c>
      <c r="F77" s="9">
        <v>244711</v>
      </c>
      <c r="G77" s="9">
        <f t="shared" si="1"/>
        <v>65289</v>
      </c>
      <c r="H77" s="9"/>
    </row>
    <row r="78" spans="2:8" ht="14.25">
      <c r="B78" s="33"/>
      <c r="C78" s="33"/>
      <c r="D78" s="8" t="s">
        <v>82</v>
      </c>
      <c r="E78" s="9">
        <f>+E79</f>
        <v>100000</v>
      </c>
      <c r="F78" s="9">
        <f>+F79</f>
        <v>0</v>
      </c>
      <c r="G78" s="9">
        <f t="shared" si="1"/>
        <v>100000</v>
      </c>
      <c r="H78" s="9"/>
    </row>
    <row r="79" spans="2:8" ht="14.25">
      <c r="B79" s="33"/>
      <c r="C79" s="33"/>
      <c r="D79" s="8" t="s">
        <v>83</v>
      </c>
      <c r="E79" s="9">
        <v>100000</v>
      </c>
      <c r="F79" s="9"/>
      <c r="G79" s="9">
        <f t="shared" si="1"/>
        <v>100000</v>
      </c>
      <c r="H79" s="9"/>
    </row>
    <row r="80" spans="2:8" ht="14.25">
      <c r="B80" s="33"/>
      <c r="C80" s="33"/>
      <c r="D80" s="8" t="s">
        <v>84</v>
      </c>
      <c r="E80" s="9">
        <f>+E81</f>
        <v>330000</v>
      </c>
      <c r="F80" s="9">
        <f>+F81</f>
        <v>225174</v>
      </c>
      <c r="G80" s="9">
        <f t="shared" si="1"/>
        <v>104826</v>
      </c>
      <c r="H80" s="9"/>
    </row>
    <row r="81" spans="2:8" ht="14.25">
      <c r="B81" s="33"/>
      <c r="C81" s="33"/>
      <c r="D81" s="8" t="s">
        <v>85</v>
      </c>
      <c r="E81" s="9">
        <v>330000</v>
      </c>
      <c r="F81" s="9">
        <v>225174</v>
      </c>
      <c r="G81" s="9">
        <f t="shared" si="1"/>
        <v>104826</v>
      </c>
      <c r="H81" s="9"/>
    </row>
    <row r="82" spans="2:8" ht="14.25">
      <c r="B82" s="33"/>
      <c r="C82" s="33"/>
      <c r="D82" s="8" t="s">
        <v>86</v>
      </c>
      <c r="E82" s="9">
        <f>+E83+E84</f>
        <v>190000</v>
      </c>
      <c r="F82" s="9">
        <f>+F83+F84</f>
        <v>188631</v>
      </c>
      <c r="G82" s="9">
        <f t="shared" si="1"/>
        <v>1369</v>
      </c>
      <c r="H82" s="9"/>
    </row>
    <row r="83" spans="2:8" ht="14.25">
      <c r="B83" s="33"/>
      <c r="C83" s="33"/>
      <c r="D83" s="8" t="s">
        <v>26</v>
      </c>
      <c r="E83" s="9"/>
      <c r="F83" s="9"/>
      <c r="G83" s="9">
        <f t="shared" si="1"/>
        <v>0</v>
      </c>
      <c r="H83" s="9"/>
    </row>
    <row r="84" spans="2:8" ht="14.25">
      <c r="B84" s="33"/>
      <c r="C84" s="33"/>
      <c r="D84" s="8" t="s">
        <v>87</v>
      </c>
      <c r="E84" s="9">
        <v>190000</v>
      </c>
      <c r="F84" s="9">
        <v>188631</v>
      </c>
      <c r="G84" s="9">
        <f t="shared" si="1"/>
        <v>1369</v>
      </c>
      <c r="H84" s="9"/>
    </row>
    <row r="85" spans="2:8" ht="14.25">
      <c r="B85" s="33"/>
      <c r="C85" s="33"/>
      <c r="D85" s="8" t="s">
        <v>88</v>
      </c>
      <c r="E85" s="9">
        <f>+E86+E87</f>
        <v>1170000</v>
      </c>
      <c r="F85" s="9">
        <f>+F86+F87</f>
        <v>1223497</v>
      </c>
      <c r="G85" s="9">
        <f t="shared" si="1"/>
        <v>-53497</v>
      </c>
      <c r="H85" s="9"/>
    </row>
    <row r="86" spans="2:8" ht="14.25">
      <c r="B86" s="33"/>
      <c r="C86" s="33"/>
      <c r="D86" s="8" t="s">
        <v>26</v>
      </c>
      <c r="E86" s="9"/>
      <c r="F86" s="9"/>
      <c r="G86" s="9">
        <f t="shared" si="1"/>
        <v>0</v>
      </c>
      <c r="H86" s="9"/>
    </row>
    <row r="87" spans="2:8" ht="14.25">
      <c r="B87" s="33"/>
      <c r="C87" s="33"/>
      <c r="D87" s="8" t="s">
        <v>89</v>
      </c>
      <c r="E87" s="9">
        <v>1170000</v>
      </c>
      <c r="F87" s="9">
        <v>1223497</v>
      </c>
      <c r="G87" s="9">
        <f t="shared" si="1"/>
        <v>-53497</v>
      </c>
      <c r="H87" s="9"/>
    </row>
    <row r="88" spans="2:8" ht="14.25">
      <c r="B88" s="33"/>
      <c r="C88" s="33"/>
      <c r="D88" s="8" t="s">
        <v>90</v>
      </c>
      <c r="E88" s="9">
        <f>+E89</f>
        <v>0</v>
      </c>
      <c r="F88" s="9">
        <f>+F89</f>
        <v>0</v>
      </c>
      <c r="G88" s="9">
        <f t="shared" si="1"/>
        <v>0</v>
      </c>
      <c r="H88" s="9"/>
    </row>
    <row r="89" spans="2:8" ht="14.25">
      <c r="B89" s="33"/>
      <c r="C89" s="33"/>
      <c r="D89" s="8" t="s">
        <v>91</v>
      </c>
      <c r="E89" s="9"/>
      <c r="F89" s="9"/>
      <c r="G89" s="9">
        <f t="shared" si="1"/>
        <v>0</v>
      </c>
      <c r="H89" s="9"/>
    </row>
    <row r="90" spans="2:8" ht="14.25">
      <c r="B90" s="33"/>
      <c r="C90" s="33"/>
      <c r="D90" s="8" t="s">
        <v>92</v>
      </c>
      <c r="E90" s="9">
        <f>+E91</f>
        <v>300000</v>
      </c>
      <c r="F90" s="9">
        <f>+F91</f>
        <v>280233</v>
      </c>
      <c r="G90" s="9">
        <f t="shared" si="1"/>
        <v>19767</v>
      </c>
      <c r="H90" s="9"/>
    </row>
    <row r="91" spans="2:8" ht="14.25">
      <c r="B91" s="33"/>
      <c r="C91" s="33"/>
      <c r="D91" s="8" t="s">
        <v>93</v>
      </c>
      <c r="E91" s="9">
        <v>300000</v>
      </c>
      <c r="F91" s="9">
        <v>280233</v>
      </c>
      <c r="G91" s="9">
        <f t="shared" si="1"/>
        <v>19767</v>
      </c>
      <c r="H91" s="9"/>
    </row>
    <row r="92" spans="2:8" ht="14.25">
      <c r="B92" s="33"/>
      <c r="C92" s="33"/>
      <c r="D92" s="8" t="s">
        <v>94</v>
      </c>
      <c r="E92" s="9">
        <f>+E93</f>
        <v>550000</v>
      </c>
      <c r="F92" s="9">
        <f>+F93</f>
        <v>72350</v>
      </c>
      <c r="G92" s="9">
        <f t="shared" si="1"/>
        <v>477650</v>
      </c>
      <c r="H92" s="9"/>
    </row>
    <row r="93" spans="2:8" ht="14.25">
      <c r="B93" s="33"/>
      <c r="C93" s="33"/>
      <c r="D93" s="8" t="s">
        <v>95</v>
      </c>
      <c r="E93" s="9">
        <v>550000</v>
      </c>
      <c r="F93" s="9">
        <v>72350</v>
      </c>
      <c r="G93" s="9">
        <f t="shared" si="1"/>
        <v>477650</v>
      </c>
      <c r="H93" s="9"/>
    </row>
    <row r="94" spans="2:8" ht="14.25">
      <c r="B94" s="33"/>
      <c r="C94" s="33"/>
      <c r="D94" s="8" t="s">
        <v>96</v>
      </c>
      <c r="E94" s="9">
        <f>+E95</f>
        <v>920000</v>
      </c>
      <c r="F94" s="9">
        <f>+F95</f>
        <v>916272</v>
      </c>
      <c r="G94" s="9">
        <f t="shared" si="1"/>
        <v>3728</v>
      </c>
      <c r="H94" s="9"/>
    </row>
    <row r="95" spans="2:8" ht="14.25">
      <c r="B95" s="33"/>
      <c r="C95" s="33"/>
      <c r="D95" s="8" t="s">
        <v>97</v>
      </c>
      <c r="E95" s="9">
        <v>920000</v>
      </c>
      <c r="F95" s="9">
        <v>916272</v>
      </c>
      <c r="G95" s="9">
        <f t="shared" si="1"/>
        <v>3728</v>
      </c>
      <c r="H95" s="9"/>
    </row>
    <row r="96" spans="2:8" ht="14.25">
      <c r="B96" s="33"/>
      <c r="C96" s="33"/>
      <c r="D96" s="8" t="s">
        <v>98</v>
      </c>
      <c r="E96" s="9">
        <f>+E97</f>
        <v>10000</v>
      </c>
      <c r="F96" s="9">
        <f>+F97</f>
        <v>0</v>
      </c>
      <c r="G96" s="9">
        <f t="shared" si="1"/>
        <v>10000</v>
      </c>
      <c r="H96" s="9"/>
    </row>
    <row r="97" spans="2:8" ht="14.25">
      <c r="B97" s="33"/>
      <c r="C97" s="33"/>
      <c r="D97" s="8" t="s">
        <v>99</v>
      </c>
      <c r="E97" s="9">
        <v>10000</v>
      </c>
      <c r="F97" s="9"/>
      <c r="G97" s="9">
        <f t="shared" si="1"/>
        <v>10000</v>
      </c>
      <c r="H97" s="9"/>
    </row>
    <row r="98" spans="2:8" ht="14.25">
      <c r="B98" s="33"/>
      <c r="C98" s="33"/>
      <c r="D98" s="8" t="s">
        <v>100</v>
      </c>
      <c r="E98" s="9">
        <f>+E99</f>
        <v>900000</v>
      </c>
      <c r="F98" s="9">
        <f>+F99</f>
        <v>892696</v>
      </c>
      <c r="G98" s="9">
        <f t="shared" si="1"/>
        <v>7304</v>
      </c>
      <c r="H98" s="9"/>
    </row>
    <row r="99" spans="2:8" ht="14.25">
      <c r="B99" s="33"/>
      <c r="C99" s="33"/>
      <c r="D99" s="8" t="s">
        <v>101</v>
      </c>
      <c r="E99" s="9">
        <v>900000</v>
      </c>
      <c r="F99" s="9">
        <v>892696</v>
      </c>
      <c r="G99" s="9">
        <f t="shared" si="1"/>
        <v>7304</v>
      </c>
      <c r="H99" s="9"/>
    </row>
    <row r="100" spans="2:8" ht="14.25">
      <c r="B100" s="33"/>
      <c r="C100" s="33"/>
      <c r="D100" s="8" t="s">
        <v>102</v>
      </c>
      <c r="E100" s="9">
        <f>+E101+E102+E103+E104+E105+E106</f>
        <v>20000</v>
      </c>
      <c r="F100" s="9">
        <f>+F101+F102+F103+F104+F105+F106</f>
        <v>9158</v>
      </c>
      <c r="G100" s="9">
        <f t="shared" si="1"/>
        <v>10842</v>
      </c>
      <c r="H100" s="9"/>
    </row>
    <row r="101" spans="2:8" ht="14.25">
      <c r="B101" s="33"/>
      <c r="C101" s="33"/>
      <c r="D101" s="8" t="s">
        <v>103</v>
      </c>
      <c r="E101" s="9"/>
      <c r="F101" s="9"/>
      <c r="G101" s="9">
        <f t="shared" si="1"/>
        <v>0</v>
      </c>
      <c r="H101" s="9"/>
    </row>
    <row r="102" spans="2:8" ht="14.25">
      <c r="B102" s="33"/>
      <c r="C102" s="33"/>
      <c r="D102" s="8" t="s">
        <v>104</v>
      </c>
      <c r="E102" s="9"/>
      <c r="F102" s="9"/>
      <c r="G102" s="9">
        <f t="shared" si="1"/>
        <v>0</v>
      </c>
      <c r="H102" s="9"/>
    </row>
    <row r="103" spans="2:8" ht="14.25">
      <c r="B103" s="33"/>
      <c r="C103" s="33"/>
      <c r="D103" s="8" t="s">
        <v>105</v>
      </c>
      <c r="E103" s="9"/>
      <c r="F103" s="9"/>
      <c r="G103" s="9">
        <f t="shared" si="1"/>
        <v>0</v>
      </c>
      <c r="H103" s="9"/>
    </row>
    <row r="104" spans="2:8" ht="14.25">
      <c r="B104" s="33"/>
      <c r="C104" s="33"/>
      <c r="D104" s="8" t="s">
        <v>106</v>
      </c>
      <c r="E104" s="9">
        <v>20000</v>
      </c>
      <c r="F104" s="9">
        <v>9158</v>
      </c>
      <c r="G104" s="9">
        <f t="shared" si="1"/>
        <v>10842</v>
      </c>
      <c r="H104" s="9"/>
    </row>
    <row r="105" spans="2:8" ht="14.25">
      <c r="B105" s="33"/>
      <c r="C105" s="33"/>
      <c r="D105" s="8" t="s">
        <v>107</v>
      </c>
      <c r="E105" s="9"/>
      <c r="F105" s="9"/>
      <c r="G105" s="9">
        <f t="shared" si="1"/>
        <v>0</v>
      </c>
      <c r="H105" s="9"/>
    </row>
    <row r="106" spans="2:8" ht="14.25">
      <c r="B106" s="33"/>
      <c r="C106" s="33"/>
      <c r="D106" s="8" t="s">
        <v>108</v>
      </c>
      <c r="E106" s="9"/>
      <c r="F106" s="9"/>
      <c r="G106" s="9">
        <f t="shared" si="1"/>
        <v>0</v>
      </c>
      <c r="H106" s="9"/>
    </row>
    <row r="107" spans="2:8" ht="14.25">
      <c r="B107" s="33"/>
      <c r="C107" s="33"/>
      <c r="D107" s="8" t="s">
        <v>109</v>
      </c>
      <c r="E107" s="9">
        <f>+E108+E110+E112+E114+E116+E118+E120+E122+E124+E126+E128+E130+E132+E134+E136+E138+E140+E142+E144+E146+E148+E150</f>
        <v>6103000</v>
      </c>
      <c r="F107" s="9">
        <f>+F108+F110+F112+F114+F116+F118+F120+F122+F124+F126+F128+F130+F132+F134+F136+F138+F140+F142+F144+F146+F148+F150</f>
        <v>5490844</v>
      </c>
      <c r="G107" s="9">
        <f t="shared" si="1"/>
        <v>612156</v>
      </c>
      <c r="H107" s="9"/>
    </row>
    <row r="108" spans="2:8" ht="14.25">
      <c r="B108" s="33"/>
      <c r="C108" s="33"/>
      <c r="D108" s="8" t="s">
        <v>110</v>
      </c>
      <c r="E108" s="9">
        <f>+E109</f>
        <v>400000</v>
      </c>
      <c r="F108" s="9">
        <f>+F109</f>
        <v>324647</v>
      </c>
      <c r="G108" s="9">
        <f t="shared" si="1"/>
        <v>75353</v>
      </c>
      <c r="H108" s="9"/>
    </row>
    <row r="109" spans="2:8" ht="14.25">
      <c r="B109" s="33"/>
      <c r="C109" s="33"/>
      <c r="D109" s="8" t="s">
        <v>111</v>
      </c>
      <c r="E109" s="9">
        <v>400000</v>
      </c>
      <c r="F109" s="9">
        <v>324647</v>
      </c>
      <c r="G109" s="9">
        <f t="shared" si="1"/>
        <v>75353</v>
      </c>
      <c r="H109" s="9"/>
    </row>
    <row r="110" spans="2:8" ht="14.25">
      <c r="B110" s="33"/>
      <c r="C110" s="33"/>
      <c r="D110" s="8" t="s">
        <v>112</v>
      </c>
      <c r="E110" s="9">
        <f>+E111</f>
        <v>0</v>
      </c>
      <c r="F110" s="9">
        <f>+F111</f>
        <v>0</v>
      </c>
      <c r="G110" s="9">
        <f t="shared" si="1"/>
        <v>0</v>
      </c>
      <c r="H110" s="9"/>
    </row>
    <row r="111" spans="2:8" ht="14.25">
      <c r="B111" s="33"/>
      <c r="C111" s="33"/>
      <c r="D111" s="8" t="s">
        <v>113</v>
      </c>
      <c r="E111" s="9"/>
      <c r="F111" s="9"/>
      <c r="G111" s="9">
        <f t="shared" si="1"/>
        <v>0</v>
      </c>
      <c r="H111" s="9"/>
    </row>
    <row r="112" spans="2:8" ht="14.25">
      <c r="B112" s="33"/>
      <c r="C112" s="33"/>
      <c r="D112" s="8" t="s">
        <v>114</v>
      </c>
      <c r="E112" s="9">
        <f>+E113</f>
        <v>620000</v>
      </c>
      <c r="F112" s="9">
        <f>+F113</f>
        <v>705130</v>
      </c>
      <c r="G112" s="9">
        <f t="shared" si="1"/>
        <v>-85130</v>
      </c>
      <c r="H112" s="9"/>
    </row>
    <row r="113" spans="2:8" ht="14.25">
      <c r="B113" s="33"/>
      <c r="C113" s="33"/>
      <c r="D113" s="8" t="s">
        <v>115</v>
      </c>
      <c r="E113" s="9">
        <v>620000</v>
      </c>
      <c r="F113" s="9">
        <v>705130</v>
      </c>
      <c r="G113" s="9">
        <f t="shared" si="1"/>
        <v>-85130</v>
      </c>
      <c r="H113" s="9"/>
    </row>
    <row r="114" spans="2:8" ht="14.25">
      <c r="B114" s="33"/>
      <c r="C114" s="33"/>
      <c r="D114" s="8" t="s">
        <v>116</v>
      </c>
      <c r="E114" s="9">
        <f>+E115</f>
        <v>370000</v>
      </c>
      <c r="F114" s="9">
        <f>+F115</f>
        <v>363890</v>
      </c>
      <c r="G114" s="9">
        <f t="shared" si="1"/>
        <v>6110</v>
      </c>
      <c r="H114" s="9"/>
    </row>
    <row r="115" spans="2:8" ht="14.25">
      <c r="B115" s="33"/>
      <c r="C115" s="33"/>
      <c r="D115" s="8" t="s">
        <v>117</v>
      </c>
      <c r="E115" s="9">
        <v>370000</v>
      </c>
      <c r="F115" s="9">
        <v>363890</v>
      </c>
      <c r="G115" s="9">
        <f t="shared" si="1"/>
        <v>6110</v>
      </c>
      <c r="H115" s="9"/>
    </row>
    <row r="116" spans="2:8" ht="14.25">
      <c r="B116" s="33"/>
      <c r="C116" s="33"/>
      <c r="D116" s="8" t="s">
        <v>118</v>
      </c>
      <c r="E116" s="9">
        <f>+E117</f>
        <v>530000</v>
      </c>
      <c r="F116" s="9">
        <f>+F117</f>
        <v>380155</v>
      </c>
      <c r="G116" s="9">
        <f t="shared" si="1"/>
        <v>149845</v>
      </c>
      <c r="H116" s="9"/>
    </row>
    <row r="117" spans="2:8" ht="14.25">
      <c r="B117" s="33"/>
      <c r="C117" s="33"/>
      <c r="D117" s="8" t="s">
        <v>119</v>
      </c>
      <c r="E117" s="9">
        <v>530000</v>
      </c>
      <c r="F117" s="9">
        <v>380155</v>
      </c>
      <c r="G117" s="9">
        <f t="shared" si="1"/>
        <v>149845</v>
      </c>
      <c r="H117" s="9"/>
    </row>
    <row r="118" spans="2:8" ht="14.25">
      <c r="B118" s="33"/>
      <c r="C118" s="33"/>
      <c r="D118" s="8" t="s">
        <v>120</v>
      </c>
      <c r="E118" s="9">
        <f>+E119</f>
        <v>40000</v>
      </c>
      <c r="F118" s="9">
        <f>+F119</f>
        <v>17280</v>
      </c>
      <c r="G118" s="9">
        <f t="shared" si="1"/>
        <v>22720</v>
      </c>
      <c r="H118" s="9"/>
    </row>
    <row r="119" spans="2:8" ht="14.25">
      <c r="B119" s="33"/>
      <c r="C119" s="33"/>
      <c r="D119" s="8" t="s">
        <v>121</v>
      </c>
      <c r="E119" s="9">
        <v>40000</v>
      </c>
      <c r="F119" s="9">
        <v>17280</v>
      </c>
      <c r="G119" s="9">
        <f t="shared" si="1"/>
        <v>22720</v>
      </c>
      <c r="H119" s="9"/>
    </row>
    <row r="120" spans="2:8" ht="14.25">
      <c r="B120" s="33"/>
      <c r="C120" s="33"/>
      <c r="D120" s="8" t="s">
        <v>88</v>
      </c>
      <c r="E120" s="9">
        <f>+E121</f>
        <v>200000</v>
      </c>
      <c r="F120" s="9">
        <f>+F121</f>
        <v>201377</v>
      </c>
      <c r="G120" s="9">
        <f t="shared" si="1"/>
        <v>-1377</v>
      </c>
      <c r="H120" s="9"/>
    </row>
    <row r="121" spans="2:8" ht="14.25">
      <c r="B121" s="33"/>
      <c r="C121" s="33"/>
      <c r="D121" s="8" t="s">
        <v>89</v>
      </c>
      <c r="E121" s="9">
        <v>200000</v>
      </c>
      <c r="F121" s="9">
        <v>201377</v>
      </c>
      <c r="G121" s="9">
        <f t="shared" si="1"/>
        <v>-1377</v>
      </c>
      <c r="H121" s="9"/>
    </row>
    <row r="122" spans="2:8" ht="14.25">
      <c r="B122" s="33"/>
      <c r="C122" s="33"/>
      <c r="D122" s="8" t="s">
        <v>90</v>
      </c>
      <c r="E122" s="9">
        <f>+E123</f>
        <v>0</v>
      </c>
      <c r="F122" s="9">
        <f>+F123</f>
        <v>0</v>
      </c>
      <c r="G122" s="9">
        <f t="shared" si="1"/>
        <v>0</v>
      </c>
      <c r="H122" s="9"/>
    </row>
    <row r="123" spans="2:8" ht="14.25">
      <c r="B123" s="33"/>
      <c r="C123" s="33"/>
      <c r="D123" s="8" t="s">
        <v>91</v>
      </c>
      <c r="E123" s="9"/>
      <c r="F123" s="9"/>
      <c r="G123" s="9">
        <f t="shared" si="1"/>
        <v>0</v>
      </c>
      <c r="H123" s="9"/>
    </row>
    <row r="124" spans="2:8" ht="14.25">
      <c r="B124" s="33"/>
      <c r="C124" s="33"/>
      <c r="D124" s="8" t="s">
        <v>122</v>
      </c>
      <c r="E124" s="9">
        <f>+E125</f>
        <v>80000</v>
      </c>
      <c r="F124" s="9">
        <f>+F125</f>
        <v>27756</v>
      </c>
      <c r="G124" s="9">
        <f t="shared" si="1"/>
        <v>52244</v>
      </c>
      <c r="H124" s="9"/>
    </row>
    <row r="125" spans="2:8" ht="14.25">
      <c r="B125" s="33"/>
      <c r="C125" s="33"/>
      <c r="D125" s="8" t="s">
        <v>123</v>
      </c>
      <c r="E125" s="9">
        <v>80000</v>
      </c>
      <c r="F125" s="9">
        <v>27756</v>
      </c>
      <c r="G125" s="9">
        <f t="shared" si="1"/>
        <v>52244</v>
      </c>
      <c r="H125" s="9"/>
    </row>
    <row r="126" spans="2:8" ht="14.25">
      <c r="B126" s="33"/>
      <c r="C126" s="33"/>
      <c r="D126" s="8" t="s">
        <v>124</v>
      </c>
      <c r="E126" s="9">
        <f>+E127</f>
        <v>430000</v>
      </c>
      <c r="F126" s="9">
        <f>+F127</f>
        <v>432149</v>
      </c>
      <c r="G126" s="9">
        <f t="shared" si="1"/>
        <v>-2149</v>
      </c>
      <c r="H126" s="9"/>
    </row>
    <row r="127" spans="2:8" ht="14.25">
      <c r="B127" s="33"/>
      <c r="C127" s="33"/>
      <c r="D127" s="8" t="s">
        <v>125</v>
      </c>
      <c r="E127" s="9">
        <v>430000</v>
      </c>
      <c r="F127" s="9">
        <v>432149</v>
      </c>
      <c r="G127" s="9">
        <f t="shared" si="1"/>
        <v>-2149</v>
      </c>
      <c r="H127" s="9"/>
    </row>
    <row r="128" spans="2:8" ht="14.25">
      <c r="B128" s="33"/>
      <c r="C128" s="33"/>
      <c r="D128" s="8" t="s">
        <v>126</v>
      </c>
      <c r="E128" s="9">
        <f>+E129</f>
        <v>1000</v>
      </c>
      <c r="F128" s="9">
        <f>+F129</f>
        <v>0</v>
      </c>
      <c r="G128" s="9">
        <f t="shared" si="1"/>
        <v>1000</v>
      </c>
      <c r="H128" s="9"/>
    </row>
    <row r="129" spans="2:8" ht="14.25">
      <c r="B129" s="33"/>
      <c r="C129" s="33"/>
      <c r="D129" s="8" t="s">
        <v>127</v>
      </c>
      <c r="E129" s="9">
        <v>1000</v>
      </c>
      <c r="F129" s="9"/>
      <c r="G129" s="9">
        <f t="shared" si="1"/>
        <v>1000</v>
      </c>
      <c r="H129" s="9"/>
    </row>
    <row r="130" spans="2:8" ht="14.25">
      <c r="B130" s="33"/>
      <c r="C130" s="33"/>
      <c r="D130" s="8" t="s">
        <v>128</v>
      </c>
      <c r="E130" s="9">
        <f>+E131</f>
        <v>10000</v>
      </c>
      <c r="F130" s="9">
        <f>+F131</f>
        <v>3000</v>
      </c>
      <c r="G130" s="9">
        <f t="shared" si="1"/>
        <v>7000</v>
      </c>
      <c r="H130" s="9"/>
    </row>
    <row r="131" spans="2:8" ht="14.25">
      <c r="B131" s="33"/>
      <c r="C131" s="33"/>
      <c r="D131" s="8" t="s">
        <v>129</v>
      </c>
      <c r="E131" s="9">
        <v>10000</v>
      </c>
      <c r="F131" s="9">
        <v>3000</v>
      </c>
      <c r="G131" s="9">
        <f t="shared" si="1"/>
        <v>7000</v>
      </c>
      <c r="H131" s="9"/>
    </row>
    <row r="132" spans="2:8" ht="14.25">
      <c r="B132" s="33"/>
      <c r="C132" s="33"/>
      <c r="D132" s="8" t="s">
        <v>130</v>
      </c>
      <c r="E132" s="9">
        <f>+E133</f>
        <v>1380000</v>
      </c>
      <c r="F132" s="9">
        <f>+F133</f>
        <v>1199653</v>
      </c>
      <c r="G132" s="9">
        <f t="shared" si="1"/>
        <v>180347</v>
      </c>
      <c r="H132" s="9"/>
    </row>
    <row r="133" spans="2:8" ht="14.25">
      <c r="B133" s="33"/>
      <c r="C133" s="33"/>
      <c r="D133" s="8" t="s">
        <v>131</v>
      </c>
      <c r="E133" s="9">
        <v>1380000</v>
      </c>
      <c r="F133" s="9">
        <v>1199653</v>
      </c>
      <c r="G133" s="9">
        <f t="shared" si="1"/>
        <v>180347</v>
      </c>
      <c r="H133" s="9"/>
    </row>
    <row r="134" spans="2:8" ht="14.25">
      <c r="B134" s="33"/>
      <c r="C134" s="33"/>
      <c r="D134" s="8" t="s">
        <v>132</v>
      </c>
      <c r="E134" s="9">
        <f>+E135</f>
        <v>10000</v>
      </c>
      <c r="F134" s="9">
        <f>+F135</f>
        <v>16649</v>
      </c>
      <c r="G134" s="9">
        <f t="shared" si="1"/>
        <v>-6649</v>
      </c>
      <c r="H134" s="9"/>
    </row>
    <row r="135" spans="2:8" ht="14.25">
      <c r="B135" s="33"/>
      <c r="C135" s="33"/>
      <c r="D135" s="8" t="s">
        <v>133</v>
      </c>
      <c r="E135" s="9">
        <v>10000</v>
      </c>
      <c r="F135" s="9">
        <v>16649</v>
      </c>
      <c r="G135" s="9">
        <f t="shared" ref="G135:G198" si="2">E135-F135</f>
        <v>-6649</v>
      </c>
      <c r="H135" s="9"/>
    </row>
    <row r="136" spans="2:8" ht="14.25">
      <c r="B136" s="33"/>
      <c r="C136" s="33"/>
      <c r="D136" s="8" t="s">
        <v>94</v>
      </c>
      <c r="E136" s="9">
        <f>+E137</f>
        <v>50000</v>
      </c>
      <c r="F136" s="9">
        <f>+F137</f>
        <v>0</v>
      </c>
      <c r="G136" s="9">
        <f t="shared" si="2"/>
        <v>50000</v>
      </c>
      <c r="H136" s="9"/>
    </row>
    <row r="137" spans="2:8" ht="14.25">
      <c r="B137" s="33"/>
      <c r="C137" s="33"/>
      <c r="D137" s="8" t="s">
        <v>95</v>
      </c>
      <c r="E137" s="9">
        <v>50000</v>
      </c>
      <c r="F137" s="9"/>
      <c r="G137" s="9">
        <f t="shared" si="2"/>
        <v>50000</v>
      </c>
      <c r="H137" s="9"/>
    </row>
    <row r="138" spans="2:8" ht="14.25">
      <c r="B138" s="33"/>
      <c r="C138" s="33"/>
      <c r="D138" s="8" t="s">
        <v>96</v>
      </c>
      <c r="E138" s="9">
        <f>+E139</f>
        <v>700000</v>
      </c>
      <c r="F138" s="9">
        <f>+F139</f>
        <v>656688</v>
      </c>
      <c r="G138" s="9">
        <f t="shared" si="2"/>
        <v>43312</v>
      </c>
      <c r="H138" s="9"/>
    </row>
    <row r="139" spans="2:8" ht="14.25">
      <c r="B139" s="33"/>
      <c r="C139" s="33"/>
      <c r="D139" s="8" t="s">
        <v>97</v>
      </c>
      <c r="E139" s="9">
        <v>700000</v>
      </c>
      <c r="F139" s="9">
        <v>656688</v>
      </c>
      <c r="G139" s="9">
        <f t="shared" si="2"/>
        <v>43312</v>
      </c>
      <c r="H139" s="9"/>
    </row>
    <row r="140" spans="2:8" ht="14.25">
      <c r="B140" s="33"/>
      <c r="C140" s="33"/>
      <c r="D140" s="8" t="s">
        <v>134</v>
      </c>
      <c r="E140" s="9">
        <f>+E141</f>
        <v>0</v>
      </c>
      <c r="F140" s="9">
        <f>+F141</f>
        <v>0</v>
      </c>
      <c r="G140" s="9">
        <f t="shared" si="2"/>
        <v>0</v>
      </c>
      <c r="H140" s="9"/>
    </row>
    <row r="141" spans="2:8" ht="14.25">
      <c r="B141" s="33"/>
      <c r="C141" s="33"/>
      <c r="D141" s="8" t="s">
        <v>135</v>
      </c>
      <c r="E141" s="9"/>
      <c r="F141" s="9"/>
      <c r="G141" s="9">
        <f t="shared" si="2"/>
        <v>0</v>
      </c>
      <c r="H141" s="9"/>
    </row>
    <row r="142" spans="2:8" ht="14.25">
      <c r="B142" s="33"/>
      <c r="C142" s="33"/>
      <c r="D142" s="8" t="s">
        <v>136</v>
      </c>
      <c r="E142" s="9">
        <f>+E143</f>
        <v>155000</v>
      </c>
      <c r="F142" s="9">
        <f>+F143</f>
        <v>134768</v>
      </c>
      <c r="G142" s="9">
        <f t="shared" si="2"/>
        <v>20232</v>
      </c>
      <c r="H142" s="9"/>
    </row>
    <row r="143" spans="2:8" ht="14.25">
      <c r="B143" s="33"/>
      <c r="C143" s="33"/>
      <c r="D143" s="8" t="s">
        <v>137</v>
      </c>
      <c r="E143" s="9">
        <v>155000</v>
      </c>
      <c r="F143" s="9">
        <v>134768</v>
      </c>
      <c r="G143" s="9">
        <f t="shared" si="2"/>
        <v>20232</v>
      </c>
      <c r="H143" s="9"/>
    </row>
    <row r="144" spans="2:8" ht="14.25">
      <c r="B144" s="33"/>
      <c r="C144" s="33"/>
      <c r="D144" s="8" t="s">
        <v>138</v>
      </c>
      <c r="E144" s="9">
        <f>+E145</f>
        <v>600000</v>
      </c>
      <c r="F144" s="9">
        <f>+F145</f>
        <v>578242</v>
      </c>
      <c r="G144" s="9">
        <f t="shared" si="2"/>
        <v>21758</v>
      </c>
      <c r="H144" s="9"/>
    </row>
    <row r="145" spans="2:8" ht="14.25">
      <c r="B145" s="33"/>
      <c r="C145" s="33"/>
      <c r="D145" s="8" t="s">
        <v>139</v>
      </c>
      <c r="E145" s="9">
        <v>600000</v>
      </c>
      <c r="F145" s="9">
        <v>578242</v>
      </c>
      <c r="G145" s="9">
        <f t="shared" si="2"/>
        <v>21758</v>
      </c>
      <c r="H145" s="9"/>
    </row>
    <row r="146" spans="2:8" ht="14.25">
      <c r="B146" s="33"/>
      <c r="C146" s="33"/>
      <c r="D146" s="8" t="s">
        <v>140</v>
      </c>
      <c r="E146" s="9">
        <f>+E147</f>
        <v>267000</v>
      </c>
      <c r="F146" s="9">
        <f>+F147</f>
        <v>214460</v>
      </c>
      <c r="G146" s="9">
        <f t="shared" si="2"/>
        <v>52540</v>
      </c>
      <c r="H146" s="9"/>
    </row>
    <row r="147" spans="2:8" ht="14.25">
      <c r="B147" s="33"/>
      <c r="C147" s="33"/>
      <c r="D147" s="8" t="s">
        <v>141</v>
      </c>
      <c r="E147" s="9">
        <v>267000</v>
      </c>
      <c r="F147" s="9">
        <v>214460</v>
      </c>
      <c r="G147" s="9">
        <f t="shared" si="2"/>
        <v>52540</v>
      </c>
      <c r="H147" s="9"/>
    </row>
    <row r="148" spans="2:8" ht="14.25">
      <c r="B148" s="33"/>
      <c r="C148" s="33"/>
      <c r="D148" s="8" t="s">
        <v>142</v>
      </c>
      <c r="E148" s="9">
        <f>+E149</f>
        <v>250000</v>
      </c>
      <c r="F148" s="9">
        <f>+F149</f>
        <v>235000</v>
      </c>
      <c r="G148" s="9">
        <f t="shared" si="2"/>
        <v>15000</v>
      </c>
      <c r="H148" s="9"/>
    </row>
    <row r="149" spans="2:8" ht="14.25">
      <c r="B149" s="33"/>
      <c r="C149" s="33"/>
      <c r="D149" s="8" t="s">
        <v>143</v>
      </c>
      <c r="E149" s="9">
        <v>250000</v>
      </c>
      <c r="F149" s="9">
        <v>235000</v>
      </c>
      <c r="G149" s="9">
        <f t="shared" si="2"/>
        <v>15000</v>
      </c>
      <c r="H149" s="9"/>
    </row>
    <row r="150" spans="2:8" ht="14.25">
      <c r="B150" s="33"/>
      <c r="C150" s="33"/>
      <c r="D150" s="8" t="s">
        <v>102</v>
      </c>
      <c r="E150" s="9">
        <f>+E151</f>
        <v>10000</v>
      </c>
      <c r="F150" s="9">
        <f>+F151</f>
        <v>0</v>
      </c>
      <c r="G150" s="9">
        <f t="shared" si="2"/>
        <v>10000</v>
      </c>
      <c r="H150" s="9"/>
    </row>
    <row r="151" spans="2:8" ht="14.25">
      <c r="B151" s="33"/>
      <c r="C151" s="33"/>
      <c r="D151" s="8" t="s">
        <v>103</v>
      </c>
      <c r="E151" s="9">
        <v>10000</v>
      </c>
      <c r="F151" s="9"/>
      <c r="G151" s="9">
        <f t="shared" si="2"/>
        <v>10000</v>
      </c>
      <c r="H151" s="9"/>
    </row>
    <row r="152" spans="2:8" ht="14.25">
      <c r="B152" s="33"/>
      <c r="C152" s="33"/>
      <c r="D152" s="8" t="s">
        <v>144</v>
      </c>
      <c r="E152" s="9">
        <f>+E153</f>
        <v>7000000</v>
      </c>
      <c r="F152" s="9">
        <f>+F153</f>
        <v>7543703</v>
      </c>
      <c r="G152" s="9">
        <f t="shared" si="2"/>
        <v>-543703</v>
      </c>
      <c r="H152" s="9"/>
    </row>
    <row r="153" spans="2:8" ht="14.25">
      <c r="B153" s="33"/>
      <c r="C153" s="33"/>
      <c r="D153" s="8" t="s">
        <v>145</v>
      </c>
      <c r="E153" s="9">
        <f>+E154</f>
        <v>7000000</v>
      </c>
      <c r="F153" s="9">
        <f>+F154</f>
        <v>7543703</v>
      </c>
      <c r="G153" s="9">
        <f t="shared" si="2"/>
        <v>-543703</v>
      </c>
      <c r="H153" s="9"/>
    </row>
    <row r="154" spans="2:8" ht="14.25">
      <c r="B154" s="33"/>
      <c r="C154" s="33"/>
      <c r="D154" s="8" t="s">
        <v>146</v>
      </c>
      <c r="E154" s="9">
        <f>+E155+E156+E157+E158+E159+E160+E161+E162</f>
        <v>7000000</v>
      </c>
      <c r="F154" s="9">
        <f>+F155+F156+F157+F158+F159+F160+F161+F162</f>
        <v>7543703</v>
      </c>
      <c r="G154" s="9">
        <f t="shared" si="2"/>
        <v>-543703</v>
      </c>
      <c r="H154" s="9"/>
    </row>
    <row r="155" spans="2:8" ht="14.25">
      <c r="B155" s="33"/>
      <c r="C155" s="33"/>
      <c r="D155" s="8" t="s">
        <v>147</v>
      </c>
      <c r="E155" s="9">
        <v>2470000</v>
      </c>
      <c r="F155" s="9">
        <v>2376373</v>
      </c>
      <c r="G155" s="9">
        <f t="shared" si="2"/>
        <v>93627</v>
      </c>
      <c r="H155" s="9"/>
    </row>
    <row r="156" spans="2:8" ht="14.25">
      <c r="B156" s="33"/>
      <c r="C156" s="33"/>
      <c r="D156" s="8" t="s">
        <v>148</v>
      </c>
      <c r="E156" s="9">
        <v>2260000</v>
      </c>
      <c r="F156" s="9">
        <v>3374090</v>
      </c>
      <c r="G156" s="9">
        <f t="shared" si="2"/>
        <v>-1114090</v>
      </c>
      <c r="H156" s="9"/>
    </row>
    <row r="157" spans="2:8" ht="14.25">
      <c r="B157" s="33"/>
      <c r="C157" s="33"/>
      <c r="D157" s="8" t="s">
        <v>149</v>
      </c>
      <c r="E157" s="9">
        <v>1200000</v>
      </c>
      <c r="F157" s="9">
        <v>543552</v>
      </c>
      <c r="G157" s="9">
        <f t="shared" si="2"/>
        <v>656448</v>
      </c>
      <c r="H157" s="9"/>
    </row>
    <row r="158" spans="2:8" ht="14.25">
      <c r="B158" s="33"/>
      <c r="C158" s="33"/>
      <c r="D158" s="8" t="s">
        <v>150</v>
      </c>
      <c r="E158" s="9">
        <v>350000</v>
      </c>
      <c r="F158" s="9">
        <v>341671</v>
      </c>
      <c r="G158" s="9">
        <f t="shared" si="2"/>
        <v>8329</v>
      </c>
      <c r="H158" s="9"/>
    </row>
    <row r="159" spans="2:8" ht="14.25">
      <c r="B159" s="33"/>
      <c r="C159" s="33"/>
      <c r="D159" s="8" t="s">
        <v>151</v>
      </c>
      <c r="E159" s="9">
        <v>250000</v>
      </c>
      <c r="F159" s="9">
        <v>233280</v>
      </c>
      <c r="G159" s="9">
        <f t="shared" si="2"/>
        <v>16720</v>
      </c>
      <c r="H159" s="9"/>
    </row>
    <row r="160" spans="2:8" ht="14.25">
      <c r="B160" s="33"/>
      <c r="C160" s="33"/>
      <c r="D160" s="8" t="s">
        <v>152</v>
      </c>
      <c r="E160" s="9">
        <v>140000</v>
      </c>
      <c r="F160" s="9">
        <v>134889</v>
      </c>
      <c r="G160" s="9">
        <f t="shared" si="2"/>
        <v>5111</v>
      </c>
      <c r="H160" s="9"/>
    </row>
    <row r="161" spans="2:8" ht="14.25">
      <c r="B161" s="33"/>
      <c r="C161" s="33"/>
      <c r="D161" s="8" t="s">
        <v>153</v>
      </c>
      <c r="E161" s="9">
        <v>50000</v>
      </c>
      <c r="F161" s="9"/>
      <c r="G161" s="9">
        <f t="shared" si="2"/>
        <v>50000</v>
      </c>
      <c r="H161" s="9"/>
    </row>
    <row r="162" spans="2:8" ht="14.25">
      <c r="B162" s="33"/>
      <c r="C162" s="33"/>
      <c r="D162" s="8" t="s">
        <v>154</v>
      </c>
      <c r="E162" s="9">
        <v>280000</v>
      </c>
      <c r="F162" s="9">
        <v>539848</v>
      </c>
      <c r="G162" s="9">
        <f t="shared" si="2"/>
        <v>-259848</v>
      </c>
      <c r="H162" s="9"/>
    </row>
    <row r="163" spans="2:8" ht="14.25">
      <c r="B163" s="33"/>
      <c r="C163" s="33"/>
      <c r="D163" s="8" t="s">
        <v>155</v>
      </c>
      <c r="E163" s="9">
        <f>+E164</f>
        <v>0</v>
      </c>
      <c r="F163" s="9">
        <f>+F164</f>
        <v>0</v>
      </c>
      <c r="G163" s="9">
        <f t="shared" si="2"/>
        <v>0</v>
      </c>
      <c r="H163" s="9"/>
    </row>
    <row r="164" spans="2:8" ht="14.25">
      <c r="B164" s="33"/>
      <c r="C164" s="33"/>
      <c r="D164" s="8" t="s">
        <v>156</v>
      </c>
      <c r="E164" s="9"/>
      <c r="F164" s="9"/>
      <c r="G164" s="9">
        <f t="shared" si="2"/>
        <v>0</v>
      </c>
      <c r="H164" s="9"/>
    </row>
    <row r="165" spans="2:8" ht="14.25">
      <c r="B165" s="33"/>
      <c r="C165" s="33"/>
      <c r="D165" s="8" t="s">
        <v>157</v>
      </c>
      <c r="E165" s="9">
        <f>+E166+E167</f>
        <v>780000</v>
      </c>
      <c r="F165" s="9">
        <f>+F166+F167</f>
        <v>762734</v>
      </c>
      <c r="G165" s="9">
        <f t="shared" si="2"/>
        <v>17266</v>
      </c>
      <c r="H165" s="9"/>
    </row>
    <row r="166" spans="2:8" ht="14.25">
      <c r="B166" s="33"/>
      <c r="C166" s="33"/>
      <c r="D166" s="8" t="s">
        <v>158</v>
      </c>
      <c r="E166" s="9">
        <v>780000</v>
      </c>
      <c r="F166" s="9">
        <v>762734</v>
      </c>
      <c r="G166" s="9">
        <f t="shared" si="2"/>
        <v>17266</v>
      </c>
      <c r="H166" s="9"/>
    </row>
    <row r="167" spans="2:8" ht="14.25">
      <c r="B167" s="33"/>
      <c r="C167" s="33"/>
      <c r="D167" s="8" t="s">
        <v>102</v>
      </c>
      <c r="E167" s="9"/>
      <c r="F167" s="9"/>
      <c r="G167" s="9">
        <f t="shared" si="2"/>
        <v>0</v>
      </c>
      <c r="H167" s="9"/>
    </row>
    <row r="168" spans="2:8" ht="14.25">
      <c r="B168" s="33"/>
      <c r="C168" s="34"/>
      <c r="D168" s="10" t="s">
        <v>159</v>
      </c>
      <c r="E168" s="11">
        <f>+E47+E69+E107+E152+E163+E165</f>
        <v>82946000</v>
      </c>
      <c r="F168" s="11">
        <f>+F47+F69+F107+F152+F163+F165</f>
        <v>80655643</v>
      </c>
      <c r="G168" s="11">
        <f t="shared" si="2"/>
        <v>2290357</v>
      </c>
      <c r="H168" s="11"/>
    </row>
    <row r="169" spans="2:8" ht="14.25">
      <c r="B169" s="34"/>
      <c r="C169" s="12" t="s">
        <v>160</v>
      </c>
      <c r="D169" s="13"/>
      <c r="E169" s="14">
        <f xml:space="preserve"> +E46 - E168</f>
        <v>-22395000</v>
      </c>
      <c r="F169" s="14">
        <f xml:space="preserve"> +F46 - F168</f>
        <v>-15991736</v>
      </c>
      <c r="G169" s="14">
        <f t="shared" si="2"/>
        <v>-6403264</v>
      </c>
      <c r="H169" s="14"/>
    </row>
    <row r="170" spans="2:8" ht="14.25">
      <c r="B170" s="32" t="s">
        <v>161</v>
      </c>
      <c r="C170" s="32" t="s">
        <v>10</v>
      </c>
      <c r="D170" s="8" t="s">
        <v>162</v>
      </c>
      <c r="E170" s="9"/>
      <c r="F170" s="9"/>
      <c r="G170" s="9">
        <f t="shared" si="2"/>
        <v>0</v>
      </c>
      <c r="H170" s="9"/>
    </row>
    <row r="171" spans="2:8" ht="14.25">
      <c r="B171" s="33"/>
      <c r="C171" s="33"/>
      <c r="D171" s="8" t="s">
        <v>163</v>
      </c>
      <c r="E171" s="9"/>
      <c r="F171" s="9"/>
      <c r="G171" s="9">
        <f t="shared" si="2"/>
        <v>0</v>
      </c>
      <c r="H171" s="9"/>
    </row>
    <row r="172" spans="2:8" ht="14.25">
      <c r="B172" s="33"/>
      <c r="C172" s="33"/>
      <c r="D172" s="8" t="s">
        <v>164</v>
      </c>
      <c r="E172" s="9"/>
      <c r="F172" s="9"/>
      <c r="G172" s="9">
        <f t="shared" si="2"/>
        <v>0</v>
      </c>
      <c r="H172" s="9"/>
    </row>
    <row r="173" spans="2:8" ht="14.25">
      <c r="B173" s="33"/>
      <c r="C173" s="33"/>
      <c r="D173" s="8" t="s">
        <v>165</v>
      </c>
      <c r="E173" s="9"/>
      <c r="F173" s="9"/>
      <c r="G173" s="9">
        <f t="shared" si="2"/>
        <v>0</v>
      </c>
      <c r="H173" s="9"/>
    </row>
    <row r="174" spans="2:8" ht="14.25">
      <c r="B174" s="33"/>
      <c r="C174" s="34"/>
      <c r="D174" s="10" t="s">
        <v>166</v>
      </c>
      <c r="E174" s="11">
        <f>+E170+E171+E172+E173</f>
        <v>0</v>
      </c>
      <c r="F174" s="11">
        <f>+F170+F171+F172+F173</f>
        <v>0</v>
      </c>
      <c r="G174" s="11">
        <f t="shared" si="2"/>
        <v>0</v>
      </c>
      <c r="H174" s="11"/>
    </row>
    <row r="175" spans="2:8" ht="14.25">
      <c r="B175" s="33"/>
      <c r="C175" s="32" t="s">
        <v>51</v>
      </c>
      <c r="D175" s="8" t="s">
        <v>167</v>
      </c>
      <c r="E175" s="9">
        <f>+E176</f>
        <v>0</v>
      </c>
      <c r="F175" s="9">
        <f>+F176</f>
        <v>0</v>
      </c>
      <c r="G175" s="9">
        <f t="shared" si="2"/>
        <v>0</v>
      </c>
      <c r="H175" s="9"/>
    </row>
    <row r="176" spans="2:8" ht="14.25">
      <c r="B176" s="33"/>
      <c r="C176" s="33"/>
      <c r="D176" s="8" t="s">
        <v>168</v>
      </c>
      <c r="E176" s="9"/>
      <c r="F176" s="9"/>
      <c r="G176" s="9">
        <f t="shared" si="2"/>
        <v>0</v>
      </c>
      <c r="H176" s="9"/>
    </row>
    <row r="177" spans="2:8" ht="14.25">
      <c r="B177" s="33"/>
      <c r="C177" s="33"/>
      <c r="D177" s="8" t="s">
        <v>169</v>
      </c>
      <c r="E177" s="9">
        <f>+E178+E179+E180+E181+E182+E183+E184</f>
        <v>380000</v>
      </c>
      <c r="F177" s="9">
        <f>+F178+F179+F180+F181+F182+F183+F184</f>
        <v>353354</v>
      </c>
      <c r="G177" s="9">
        <f t="shared" si="2"/>
        <v>26646</v>
      </c>
      <c r="H177" s="9"/>
    </row>
    <row r="178" spans="2:8" ht="14.25">
      <c r="B178" s="33"/>
      <c r="C178" s="33"/>
      <c r="D178" s="8" t="s">
        <v>170</v>
      </c>
      <c r="E178" s="9"/>
      <c r="F178" s="9"/>
      <c r="G178" s="9">
        <f t="shared" si="2"/>
        <v>0</v>
      </c>
      <c r="H178" s="9"/>
    </row>
    <row r="179" spans="2:8" ht="14.25">
      <c r="B179" s="33"/>
      <c r="C179" s="33"/>
      <c r="D179" s="8" t="s">
        <v>171</v>
      </c>
      <c r="E179" s="9"/>
      <c r="F179" s="9"/>
      <c r="G179" s="9">
        <f t="shared" si="2"/>
        <v>0</v>
      </c>
      <c r="H179" s="9"/>
    </row>
    <row r="180" spans="2:8" ht="14.25">
      <c r="B180" s="33"/>
      <c r="C180" s="33"/>
      <c r="D180" s="8" t="s">
        <v>172</v>
      </c>
      <c r="E180" s="9"/>
      <c r="F180" s="9"/>
      <c r="G180" s="9">
        <f t="shared" si="2"/>
        <v>0</v>
      </c>
      <c r="H180" s="9"/>
    </row>
    <row r="181" spans="2:8" ht="14.25">
      <c r="B181" s="33"/>
      <c r="C181" s="33"/>
      <c r="D181" s="8" t="s">
        <v>173</v>
      </c>
      <c r="E181" s="9">
        <v>380000</v>
      </c>
      <c r="F181" s="9">
        <v>353354</v>
      </c>
      <c r="G181" s="9">
        <f t="shared" si="2"/>
        <v>26646</v>
      </c>
      <c r="H181" s="9"/>
    </row>
    <row r="182" spans="2:8" ht="14.25">
      <c r="B182" s="33"/>
      <c r="C182" s="33"/>
      <c r="D182" s="8" t="s">
        <v>174</v>
      </c>
      <c r="E182" s="9"/>
      <c r="F182" s="9"/>
      <c r="G182" s="9">
        <f t="shared" si="2"/>
        <v>0</v>
      </c>
      <c r="H182" s="9"/>
    </row>
    <row r="183" spans="2:8" ht="14.25">
      <c r="B183" s="33"/>
      <c r="C183" s="33"/>
      <c r="D183" s="8" t="s">
        <v>175</v>
      </c>
      <c r="E183" s="9"/>
      <c r="F183" s="9"/>
      <c r="G183" s="9">
        <f t="shared" si="2"/>
        <v>0</v>
      </c>
      <c r="H183" s="9"/>
    </row>
    <row r="184" spans="2:8" ht="14.25">
      <c r="B184" s="33"/>
      <c r="C184" s="33"/>
      <c r="D184" s="8" t="s">
        <v>176</v>
      </c>
      <c r="E184" s="9"/>
      <c r="F184" s="9"/>
      <c r="G184" s="9">
        <f t="shared" si="2"/>
        <v>0</v>
      </c>
      <c r="H184" s="9"/>
    </row>
    <row r="185" spans="2:8" ht="14.25">
      <c r="B185" s="33"/>
      <c r="C185" s="33"/>
      <c r="D185" s="8" t="s">
        <v>177</v>
      </c>
      <c r="E185" s="9">
        <f>+E186</f>
        <v>0</v>
      </c>
      <c r="F185" s="9">
        <f>+F186</f>
        <v>0</v>
      </c>
      <c r="G185" s="9">
        <f t="shared" si="2"/>
        <v>0</v>
      </c>
      <c r="H185" s="9"/>
    </row>
    <row r="186" spans="2:8" ht="14.25">
      <c r="B186" s="33"/>
      <c r="C186" s="33"/>
      <c r="D186" s="8" t="s">
        <v>178</v>
      </c>
      <c r="E186" s="9"/>
      <c r="F186" s="9"/>
      <c r="G186" s="9">
        <f t="shared" si="2"/>
        <v>0</v>
      </c>
      <c r="H186" s="9"/>
    </row>
    <row r="187" spans="2:8" ht="14.25">
      <c r="B187" s="33"/>
      <c r="C187" s="34"/>
      <c r="D187" s="10" t="s">
        <v>179</v>
      </c>
      <c r="E187" s="11">
        <f>+E175+E177+E185</f>
        <v>380000</v>
      </c>
      <c r="F187" s="11">
        <f>+F175+F177+F185</f>
        <v>353354</v>
      </c>
      <c r="G187" s="11">
        <f t="shared" si="2"/>
        <v>26646</v>
      </c>
      <c r="H187" s="11"/>
    </row>
    <row r="188" spans="2:8" ht="14.25">
      <c r="B188" s="34"/>
      <c r="C188" s="15" t="s">
        <v>180</v>
      </c>
      <c r="D188" s="13"/>
      <c r="E188" s="14">
        <f xml:space="preserve"> +E174 - E187</f>
        <v>-380000</v>
      </c>
      <c r="F188" s="14">
        <f xml:space="preserve"> +F174 - F187</f>
        <v>-353354</v>
      </c>
      <c r="G188" s="14">
        <f t="shared" si="2"/>
        <v>-26646</v>
      </c>
      <c r="H188" s="14"/>
    </row>
    <row r="189" spans="2:8" ht="14.25">
      <c r="B189" s="32" t="s">
        <v>181</v>
      </c>
      <c r="C189" s="32" t="s">
        <v>10</v>
      </c>
      <c r="D189" s="8" t="s">
        <v>182</v>
      </c>
      <c r="E189" s="9">
        <f>+E190+E191</f>
        <v>0</v>
      </c>
      <c r="F189" s="9">
        <f>+F190+F191</f>
        <v>0</v>
      </c>
      <c r="G189" s="9">
        <f t="shared" si="2"/>
        <v>0</v>
      </c>
      <c r="H189" s="9"/>
    </row>
    <row r="190" spans="2:8" ht="14.25">
      <c r="B190" s="33"/>
      <c r="C190" s="33"/>
      <c r="D190" s="8" t="s">
        <v>183</v>
      </c>
      <c r="E190" s="9"/>
      <c r="F190" s="9"/>
      <c r="G190" s="9">
        <f t="shared" si="2"/>
        <v>0</v>
      </c>
      <c r="H190" s="9"/>
    </row>
    <row r="191" spans="2:8" ht="14.25">
      <c r="B191" s="33"/>
      <c r="C191" s="33"/>
      <c r="D191" s="8" t="s">
        <v>184</v>
      </c>
      <c r="E191" s="9">
        <f>+E192+E193+E194+E195</f>
        <v>0</v>
      </c>
      <c r="F191" s="9">
        <f>+F192+F193+F194+F195</f>
        <v>0</v>
      </c>
      <c r="G191" s="9">
        <f t="shared" si="2"/>
        <v>0</v>
      </c>
      <c r="H191" s="9"/>
    </row>
    <row r="192" spans="2:8" ht="14.25">
      <c r="B192" s="33"/>
      <c r="C192" s="33"/>
      <c r="D192" s="8" t="s">
        <v>185</v>
      </c>
      <c r="E192" s="9"/>
      <c r="F192" s="9"/>
      <c r="G192" s="9">
        <f t="shared" si="2"/>
        <v>0</v>
      </c>
      <c r="H192" s="9"/>
    </row>
    <row r="193" spans="2:8" ht="14.25">
      <c r="B193" s="33"/>
      <c r="C193" s="33"/>
      <c r="D193" s="8" t="s">
        <v>186</v>
      </c>
      <c r="E193" s="9"/>
      <c r="F193" s="9"/>
      <c r="G193" s="9">
        <f t="shared" si="2"/>
        <v>0</v>
      </c>
      <c r="H193" s="9"/>
    </row>
    <row r="194" spans="2:8" ht="14.25">
      <c r="B194" s="33"/>
      <c r="C194" s="33"/>
      <c r="D194" s="8" t="s">
        <v>187</v>
      </c>
      <c r="E194" s="9"/>
      <c r="F194" s="9"/>
      <c r="G194" s="9">
        <f t="shared" si="2"/>
        <v>0</v>
      </c>
      <c r="H194" s="9"/>
    </row>
    <row r="195" spans="2:8" ht="14.25">
      <c r="B195" s="33"/>
      <c r="C195" s="33"/>
      <c r="D195" s="8" t="s">
        <v>188</v>
      </c>
      <c r="E195" s="9"/>
      <c r="F195" s="9"/>
      <c r="G195" s="9">
        <f t="shared" si="2"/>
        <v>0</v>
      </c>
      <c r="H195" s="9"/>
    </row>
    <row r="196" spans="2:8" ht="14.25">
      <c r="B196" s="33"/>
      <c r="C196" s="33"/>
      <c r="D196" s="8" t="s">
        <v>189</v>
      </c>
      <c r="E196" s="9">
        <f>+E197+E198</f>
        <v>27000000</v>
      </c>
      <c r="F196" s="9">
        <f>+F197+F198</f>
        <v>27000000</v>
      </c>
      <c r="G196" s="9">
        <f t="shared" si="2"/>
        <v>0</v>
      </c>
      <c r="H196" s="9"/>
    </row>
    <row r="197" spans="2:8" ht="14.25">
      <c r="B197" s="33"/>
      <c r="C197" s="33"/>
      <c r="D197" s="8" t="s">
        <v>190</v>
      </c>
      <c r="E197" s="9">
        <v>27000000</v>
      </c>
      <c r="F197" s="9">
        <v>27000000</v>
      </c>
      <c r="G197" s="9">
        <f t="shared" si="2"/>
        <v>0</v>
      </c>
      <c r="H197" s="9"/>
    </row>
    <row r="198" spans="2:8" ht="14.25">
      <c r="B198" s="33"/>
      <c r="C198" s="33"/>
      <c r="D198" s="8" t="s">
        <v>191</v>
      </c>
      <c r="E198" s="9"/>
      <c r="F198" s="9"/>
      <c r="G198" s="9">
        <f t="shared" si="2"/>
        <v>0</v>
      </c>
      <c r="H198" s="9"/>
    </row>
    <row r="199" spans="2:8" ht="14.25">
      <c r="B199" s="33"/>
      <c r="C199" s="34"/>
      <c r="D199" s="10" t="s">
        <v>192</v>
      </c>
      <c r="E199" s="11">
        <f>+E189+E196</f>
        <v>27000000</v>
      </c>
      <c r="F199" s="11">
        <f>+F189+F196</f>
        <v>27000000</v>
      </c>
      <c r="G199" s="11">
        <f t="shared" ref="G199:G211" si="3">E199-F199</f>
        <v>0</v>
      </c>
      <c r="H199" s="11"/>
    </row>
    <row r="200" spans="2:8" ht="14.25">
      <c r="B200" s="33"/>
      <c r="C200" s="32" t="s">
        <v>51</v>
      </c>
      <c r="D200" s="8" t="s">
        <v>193</v>
      </c>
      <c r="E200" s="9">
        <f>+E201+E202</f>
        <v>1000000</v>
      </c>
      <c r="F200" s="9">
        <f>+F201+F202</f>
        <v>903292</v>
      </c>
      <c r="G200" s="9">
        <f t="shared" si="3"/>
        <v>96708</v>
      </c>
      <c r="H200" s="9"/>
    </row>
    <row r="201" spans="2:8" ht="14.25">
      <c r="B201" s="33"/>
      <c r="C201" s="33"/>
      <c r="D201" s="8" t="s">
        <v>194</v>
      </c>
      <c r="E201" s="9">
        <v>1000000</v>
      </c>
      <c r="F201" s="9">
        <v>903292</v>
      </c>
      <c r="G201" s="9">
        <f t="shared" si="3"/>
        <v>96708</v>
      </c>
      <c r="H201" s="9"/>
    </row>
    <row r="202" spans="2:8" ht="14.25">
      <c r="B202" s="33"/>
      <c r="C202" s="33"/>
      <c r="D202" s="8" t="s">
        <v>195</v>
      </c>
      <c r="E202" s="9">
        <f>+E203+E204</f>
        <v>0</v>
      </c>
      <c r="F202" s="9">
        <f>+F203+F204</f>
        <v>0</v>
      </c>
      <c r="G202" s="9">
        <f t="shared" si="3"/>
        <v>0</v>
      </c>
      <c r="H202" s="9"/>
    </row>
    <row r="203" spans="2:8" ht="14.25">
      <c r="B203" s="33"/>
      <c r="C203" s="33"/>
      <c r="D203" s="8" t="s">
        <v>196</v>
      </c>
      <c r="E203" s="9"/>
      <c r="F203" s="9"/>
      <c r="G203" s="9">
        <f t="shared" si="3"/>
        <v>0</v>
      </c>
      <c r="H203" s="9"/>
    </row>
    <row r="204" spans="2:8" ht="14.25">
      <c r="B204" s="33"/>
      <c r="C204" s="33"/>
      <c r="D204" s="8" t="s">
        <v>197</v>
      </c>
      <c r="E204" s="9"/>
      <c r="F204" s="9"/>
      <c r="G204" s="9">
        <f t="shared" si="3"/>
        <v>0</v>
      </c>
      <c r="H204" s="9"/>
    </row>
    <row r="205" spans="2:8" ht="14.25">
      <c r="B205" s="33"/>
      <c r="C205" s="33"/>
      <c r="D205" s="16" t="s">
        <v>198</v>
      </c>
      <c r="E205" s="17">
        <f>+E206+E207</f>
        <v>0</v>
      </c>
      <c r="F205" s="17">
        <f>+F206+F207</f>
        <v>0</v>
      </c>
      <c r="G205" s="17">
        <f t="shared" si="3"/>
        <v>0</v>
      </c>
      <c r="H205" s="17"/>
    </row>
    <row r="206" spans="2:8" ht="14.25">
      <c r="B206" s="33"/>
      <c r="C206" s="33"/>
      <c r="D206" s="16" t="s">
        <v>199</v>
      </c>
      <c r="E206" s="17"/>
      <c r="F206" s="17"/>
      <c r="G206" s="17">
        <f t="shared" si="3"/>
        <v>0</v>
      </c>
      <c r="H206" s="17"/>
    </row>
    <row r="207" spans="2:8" ht="14.25">
      <c r="B207" s="33"/>
      <c r="C207" s="33"/>
      <c r="D207" s="18" t="s">
        <v>200</v>
      </c>
      <c r="E207" s="17"/>
      <c r="F207" s="17"/>
      <c r="G207" s="17">
        <f t="shared" si="3"/>
        <v>0</v>
      </c>
      <c r="H207" s="17"/>
    </row>
    <row r="208" spans="2:8" ht="14.25">
      <c r="B208" s="33"/>
      <c r="C208" s="33"/>
      <c r="D208" s="16" t="s">
        <v>201</v>
      </c>
      <c r="E208" s="17">
        <f>+E209</f>
        <v>0</v>
      </c>
      <c r="F208" s="17">
        <f>+F209</f>
        <v>0</v>
      </c>
      <c r="G208" s="17">
        <f t="shared" si="3"/>
        <v>0</v>
      </c>
      <c r="H208" s="17"/>
    </row>
    <row r="209" spans="2:8" ht="14.25">
      <c r="B209" s="33"/>
      <c r="C209" s="33"/>
      <c r="D209" s="16" t="s">
        <v>202</v>
      </c>
      <c r="E209" s="17"/>
      <c r="F209" s="17"/>
      <c r="G209" s="17">
        <f t="shared" si="3"/>
        <v>0</v>
      </c>
      <c r="H209" s="17"/>
    </row>
    <row r="210" spans="2:8" ht="14.25">
      <c r="B210" s="33"/>
      <c r="C210" s="34"/>
      <c r="D210" s="19" t="s">
        <v>203</v>
      </c>
      <c r="E210" s="20">
        <f>+E200+E205+E208</f>
        <v>1000000</v>
      </c>
      <c r="F210" s="20">
        <f>+F200+F205+F208</f>
        <v>903292</v>
      </c>
      <c r="G210" s="20">
        <f t="shared" si="3"/>
        <v>96708</v>
      </c>
      <c r="H210" s="20"/>
    </row>
    <row r="211" spans="2:8" ht="14.25">
      <c r="B211" s="34"/>
      <c r="C211" s="15" t="s">
        <v>204</v>
      </c>
      <c r="D211" s="13"/>
      <c r="E211" s="14">
        <f xml:space="preserve"> +E199 - E210</f>
        <v>26000000</v>
      </c>
      <c r="F211" s="14">
        <f xml:space="preserve"> +F199 - F210</f>
        <v>26096708</v>
      </c>
      <c r="G211" s="14">
        <f t="shared" si="3"/>
        <v>-96708</v>
      </c>
      <c r="H211" s="14"/>
    </row>
    <row r="212" spans="2:8" ht="14.25">
      <c r="B212" s="21" t="s">
        <v>205</v>
      </c>
      <c r="C212" s="22"/>
      <c r="D212" s="23"/>
      <c r="E212" s="24"/>
      <c r="F212" s="24"/>
      <c r="G212" s="24">
        <f>E212 + E213</f>
        <v>0</v>
      </c>
      <c r="H212" s="24"/>
    </row>
    <row r="213" spans="2:8" ht="14.25">
      <c r="B213" s="25"/>
      <c r="C213" s="26"/>
      <c r="D213" s="27"/>
      <c r="E213" s="28"/>
      <c r="F213" s="28"/>
      <c r="G213" s="28"/>
      <c r="H213" s="28"/>
    </row>
    <row r="214" spans="2:8" ht="14.25">
      <c r="B214" s="15" t="s">
        <v>206</v>
      </c>
      <c r="C214" s="12"/>
      <c r="D214" s="13"/>
      <c r="E214" s="14">
        <f xml:space="preserve"> +E169 +E188 +E211 - (E212 + E213)</f>
        <v>3225000</v>
      </c>
      <c r="F214" s="14">
        <f xml:space="preserve"> +F169 +F188 +F211 - (F212 + F213)</f>
        <v>9751618</v>
      </c>
      <c r="G214" s="14">
        <f t="shared" ref="G214:G216" si="4">E214-F214</f>
        <v>-6526618</v>
      </c>
      <c r="H214" s="14"/>
    </row>
    <row r="215" spans="2:8" ht="14.25">
      <c r="B215" s="15" t="s">
        <v>207</v>
      </c>
      <c r="C215" s="12"/>
      <c r="D215" s="13"/>
      <c r="E215" s="14">
        <v>12632799</v>
      </c>
      <c r="F215" s="14">
        <v>12632799</v>
      </c>
      <c r="G215" s="14">
        <f t="shared" si="4"/>
        <v>0</v>
      </c>
      <c r="H215" s="14"/>
    </row>
    <row r="216" spans="2:8" ht="14.25">
      <c r="B216" s="15" t="s">
        <v>208</v>
      </c>
      <c r="C216" s="12"/>
      <c r="D216" s="13"/>
      <c r="E216" s="14">
        <f xml:space="preserve"> +E214 +E215</f>
        <v>15857799</v>
      </c>
      <c r="F216" s="14">
        <f xml:space="preserve"> +F214 +F215</f>
        <v>22384417</v>
      </c>
      <c r="G216" s="14">
        <f t="shared" si="4"/>
        <v>-6526618</v>
      </c>
      <c r="H216" s="14"/>
    </row>
  </sheetData>
  <mergeCells count="12">
    <mergeCell ref="B170:B188"/>
    <mergeCell ref="C170:C174"/>
    <mergeCell ref="C175:C187"/>
    <mergeCell ref="B189:B211"/>
    <mergeCell ref="C189:C199"/>
    <mergeCell ref="C200:C210"/>
    <mergeCell ref="B2:H2"/>
    <mergeCell ref="B3:H3"/>
    <mergeCell ref="B5:D5"/>
    <mergeCell ref="B6:B169"/>
    <mergeCell ref="C6:C46"/>
    <mergeCell ref="C47:C168"/>
  </mergeCells>
  <phoneticPr fontId="2"/>
  <pageMargins left="0.7" right="0.7" top="0.75" bottom="0.75" header="0.3" footer="0.3"/>
  <pageSetup paperSize="9" fitToHeight="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16"/>
  <sheetViews>
    <sheetView showGridLines="0" workbookViewId="0"/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29" t="s">
        <v>222</v>
      </c>
      <c r="C2" s="29"/>
      <c r="D2" s="29"/>
      <c r="E2" s="29"/>
      <c r="F2" s="29"/>
      <c r="G2" s="29"/>
      <c r="H2" s="29"/>
    </row>
    <row r="3" spans="2:8" ht="21">
      <c r="B3" s="30" t="s">
        <v>217</v>
      </c>
      <c r="C3" s="30"/>
      <c r="D3" s="30"/>
      <c r="E3" s="30"/>
      <c r="F3" s="30"/>
      <c r="G3" s="30"/>
      <c r="H3" s="30"/>
    </row>
    <row r="4" spans="2:8" ht="15.75">
      <c r="B4" s="4"/>
      <c r="C4" s="4"/>
      <c r="D4" s="4"/>
      <c r="E4" s="4"/>
      <c r="F4" s="2"/>
      <c r="G4" s="2"/>
      <c r="H4" s="4" t="s">
        <v>218</v>
      </c>
    </row>
    <row r="5" spans="2:8" ht="14.25">
      <c r="B5" s="31" t="s">
        <v>4</v>
      </c>
      <c r="C5" s="31"/>
      <c r="D5" s="31"/>
      <c r="E5" s="5" t="s">
        <v>5</v>
      </c>
      <c r="F5" s="5" t="s">
        <v>6</v>
      </c>
      <c r="G5" s="5" t="s">
        <v>7</v>
      </c>
      <c r="H5" s="5" t="s">
        <v>8</v>
      </c>
    </row>
    <row r="6" spans="2:8" ht="14.25">
      <c r="B6" s="32" t="s">
        <v>9</v>
      </c>
      <c r="C6" s="32" t="s">
        <v>10</v>
      </c>
      <c r="D6" s="6" t="s">
        <v>11</v>
      </c>
      <c r="E6" s="7">
        <f>+E7</f>
        <v>0</v>
      </c>
      <c r="F6" s="7">
        <f>+F7</f>
        <v>0</v>
      </c>
      <c r="G6" s="7">
        <f>E6-F6</f>
        <v>0</v>
      </c>
      <c r="H6" s="7"/>
    </row>
    <row r="7" spans="2:8" ht="14.25">
      <c r="B7" s="33"/>
      <c r="C7" s="33"/>
      <c r="D7" s="8" t="s">
        <v>12</v>
      </c>
      <c r="E7" s="9">
        <f>+E8</f>
        <v>0</v>
      </c>
      <c r="F7" s="9">
        <f>+F8</f>
        <v>0</v>
      </c>
      <c r="G7" s="9">
        <f t="shared" ref="G7:G70" si="0">E7-F7</f>
        <v>0</v>
      </c>
      <c r="H7" s="9"/>
    </row>
    <row r="8" spans="2:8" ht="14.25">
      <c r="B8" s="33"/>
      <c r="C8" s="33"/>
      <c r="D8" s="8" t="s">
        <v>13</v>
      </c>
      <c r="E8" s="9"/>
      <c r="F8" s="9"/>
      <c r="G8" s="9">
        <f t="shared" si="0"/>
        <v>0</v>
      </c>
      <c r="H8" s="9"/>
    </row>
    <row r="9" spans="2:8" ht="14.25">
      <c r="B9" s="33"/>
      <c r="C9" s="33"/>
      <c r="D9" s="8" t="s">
        <v>14</v>
      </c>
      <c r="E9" s="9">
        <f>+E10+E17+E19+E22+E26+E28</f>
        <v>163462800</v>
      </c>
      <c r="F9" s="9">
        <f>+F10+F17+F19+F22+F26+F28</f>
        <v>164986688</v>
      </c>
      <c r="G9" s="9">
        <f t="shared" si="0"/>
        <v>-1523888</v>
      </c>
      <c r="H9" s="9"/>
    </row>
    <row r="10" spans="2:8" ht="14.25">
      <c r="B10" s="33"/>
      <c r="C10" s="33"/>
      <c r="D10" s="8" t="s">
        <v>15</v>
      </c>
      <c r="E10" s="9">
        <f>+E11+E12+E15+E16</f>
        <v>138500000</v>
      </c>
      <c r="F10" s="9">
        <f>+F11+F12+F15+F16</f>
        <v>139706190</v>
      </c>
      <c r="G10" s="9">
        <f t="shared" si="0"/>
        <v>-1206190</v>
      </c>
      <c r="H10" s="9"/>
    </row>
    <row r="11" spans="2:8" ht="14.25">
      <c r="B11" s="33"/>
      <c r="C11" s="33"/>
      <c r="D11" s="8" t="s">
        <v>16</v>
      </c>
      <c r="E11" s="9">
        <v>87500000</v>
      </c>
      <c r="F11" s="9">
        <v>87968850</v>
      </c>
      <c r="G11" s="9">
        <f t="shared" si="0"/>
        <v>-468850</v>
      </c>
      <c r="H11" s="9"/>
    </row>
    <row r="12" spans="2:8" ht="14.25">
      <c r="B12" s="33"/>
      <c r="C12" s="33"/>
      <c r="D12" s="8" t="s">
        <v>17</v>
      </c>
      <c r="E12" s="9">
        <f>+E13+E14</f>
        <v>51000000</v>
      </c>
      <c r="F12" s="9">
        <f>+F13+F14</f>
        <v>51737340</v>
      </c>
      <c r="G12" s="9">
        <f t="shared" si="0"/>
        <v>-737340</v>
      </c>
      <c r="H12" s="9"/>
    </row>
    <row r="13" spans="2:8" ht="14.25">
      <c r="B13" s="33"/>
      <c r="C13" s="33"/>
      <c r="D13" s="8" t="s">
        <v>18</v>
      </c>
      <c r="E13" s="9"/>
      <c r="F13" s="9"/>
      <c r="G13" s="9">
        <f t="shared" si="0"/>
        <v>0</v>
      </c>
      <c r="H13" s="9"/>
    </row>
    <row r="14" spans="2:8" ht="14.25">
      <c r="B14" s="33"/>
      <c r="C14" s="33"/>
      <c r="D14" s="8" t="s">
        <v>19</v>
      </c>
      <c r="E14" s="9">
        <v>51000000</v>
      </c>
      <c r="F14" s="9">
        <v>51737340</v>
      </c>
      <c r="G14" s="9">
        <f t="shared" si="0"/>
        <v>-737340</v>
      </c>
      <c r="H14" s="9"/>
    </row>
    <row r="15" spans="2:8" ht="14.25">
      <c r="B15" s="33"/>
      <c r="C15" s="33"/>
      <c r="D15" s="8" t="s">
        <v>20</v>
      </c>
      <c r="E15" s="9"/>
      <c r="F15" s="9"/>
      <c r="G15" s="9">
        <f t="shared" si="0"/>
        <v>0</v>
      </c>
      <c r="H15" s="9"/>
    </row>
    <row r="16" spans="2:8" ht="14.25">
      <c r="B16" s="33"/>
      <c r="C16" s="33"/>
      <c r="D16" s="8" t="s">
        <v>21</v>
      </c>
      <c r="E16" s="9"/>
      <c r="F16" s="9"/>
      <c r="G16" s="9">
        <f t="shared" si="0"/>
        <v>0</v>
      </c>
      <c r="H16" s="9"/>
    </row>
    <row r="17" spans="2:8" ht="14.25">
      <c r="B17" s="33"/>
      <c r="C17" s="33"/>
      <c r="D17" s="8" t="s">
        <v>22</v>
      </c>
      <c r="E17" s="9">
        <f>+E18</f>
        <v>0</v>
      </c>
      <c r="F17" s="9">
        <f>+F18</f>
        <v>0</v>
      </c>
      <c r="G17" s="9">
        <f t="shared" si="0"/>
        <v>0</v>
      </c>
      <c r="H17" s="9"/>
    </row>
    <row r="18" spans="2:8" ht="14.25">
      <c r="B18" s="33"/>
      <c r="C18" s="33"/>
      <c r="D18" s="8" t="s">
        <v>23</v>
      </c>
      <c r="E18" s="9"/>
      <c r="F18" s="9"/>
      <c r="G18" s="9">
        <f t="shared" si="0"/>
        <v>0</v>
      </c>
      <c r="H18" s="9"/>
    </row>
    <row r="19" spans="2:8" ht="14.25">
      <c r="B19" s="33"/>
      <c r="C19" s="33"/>
      <c r="D19" s="8" t="s">
        <v>24</v>
      </c>
      <c r="E19" s="9">
        <f>+E20+E21</f>
        <v>0</v>
      </c>
      <c r="F19" s="9">
        <f>+F20+F21</f>
        <v>0</v>
      </c>
      <c r="G19" s="9">
        <f t="shared" si="0"/>
        <v>0</v>
      </c>
      <c r="H19" s="9"/>
    </row>
    <row r="20" spans="2:8" ht="14.25">
      <c r="B20" s="33"/>
      <c r="C20" s="33"/>
      <c r="D20" s="8" t="s">
        <v>25</v>
      </c>
      <c r="E20" s="9"/>
      <c r="F20" s="9"/>
      <c r="G20" s="9">
        <f t="shared" si="0"/>
        <v>0</v>
      </c>
      <c r="H20" s="9"/>
    </row>
    <row r="21" spans="2:8" ht="14.25">
      <c r="B21" s="33"/>
      <c r="C21" s="33"/>
      <c r="D21" s="8" t="s">
        <v>26</v>
      </c>
      <c r="E21" s="9"/>
      <c r="F21" s="9"/>
      <c r="G21" s="9">
        <f t="shared" si="0"/>
        <v>0</v>
      </c>
      <c r="H21" s="9"/>
    </row>
    <row r="22" spans="2:8" ht="14.25">
      <c r="B22" s="33"/>
      <c r="C22" s="33"/>
      <c r="D22" s="8" t="s">
        <v>27</v>
      </c>
      <c r="E22" s="9">
        <f>+E23</f>
        <v>3600000</v>
      </c>
      <c r="F22" s="9">
        <f>+F23</f>
        <v>3600000</v>
      </c>
      <c r="G22" s="9">
        <f t="shared" si="0"/>
        <v>0</v>
      </c>
      <c r="H22" s="9"/>
    </row>
    <row r="23" spans="2:8" ht="14.25">
      <c r="B23" s="33"/>
      <c r="C23" s="33"/>
      <c r="D23" s="8" t="s">
        <v>28</v>
      </c>
      <c r="E23" s="9">
        <f>+E24+E25</f>
        <v>3600000</v>
      </c>
      <c r="F23" s="9">
        <f>+F24+F25</f>
        <v>3600000</v>
      </c>
      <c r="G23" s="9">
        <f t="shared" si="0"/>
        <v>0</v>
      </c>
      <c r="H23" s="9"/>
    </row>
    <row r="24" spans="2:8" ht="14.25">
      <c r="B24" s="33"/>
      <c r="C24" s="33"/>
      <c r="D24" s="8" t="s">
        <v>18</v>
      </c>
      <c r="E24" s="9"/>
      <c r="F24" s="9"/>
      <c r="G24" s="9">
        <f t="shared" si="0"/>
        <v>0</v>
      </c>
      <c r="H24" s="9"/>
    </row>
    <row r="25" spans="2:8" ht="14.25">
      <c r="B25" s="33"/>
      <c r="C25" s="33"/>
      <c r="D25" s="8" t="s">
        <v>29</v>
      </c>
      <c r="E25" s="9">
        <v>3600000</v>
      </c>
      <c r="F25" s="9">
        <v>3600000</v>
      </c>
      <c r="G25" s="9">
        <f t="shared" si="0"/>
        <v>0</v>
      </c>
      <c r="H25" s="9"/>
    </row>
    <row r="26" spans="2:8" ht="14.25">
      <c r="B26" s="33"/>
      <c r="C26" s="33"/>
      <c r="D26" s="8" t="s">
        <v>30</v>
      </c>
      <c r="E26" s="9">
        <f>+E27</f>
        <v>21100000</v>
      </c>
      <c r="F26" s="9">
        <f>+F27</f>
        <v>21417698</v>
      </c>
      <c r="G26" s="9">
        <f t="shared" si="0"/>
        <v>-317698</v>
      </c>
      <c r="H26" s="9"/>
    </row>
    <row r="27" spans="2:8" ht="14.25">
      <c r="B27" s="33"/>
      <c r="C27" s="33"/>
      <c r="D27" s="8" t="s">
        <v>31</v>
      </c>
      <c r="E27" s="9">
        <v>21100000</v>
      </c>
      <c r="F27" s="9">
        <v>21417698</v>
      </c>
      <c r="G27" s="9">
        <f t="shared" si="0"/>
        <v>-317698</v>
      </c>
      <c r="H27" s="9"/>
    </row>
    <row r="28" spans="2:8" ht="14.25">
      <c r="B28" s="33"/>
      <c r="C28" s="33"/>
      <c r="D28" s="8" t="s">
        <v>32</v>
      </c>
      <c r="E28" s="9">
        <f>+E29</f>
        <v>262800</v>
      </c>
      <c r="F28" s="9">
        <f>+F29</f>
        <v>262800</v>
      </c>
      <c r="G28" s="9">
        <f t="shared" si="0"/>
        <v>0</v>
      </c>
      <c r="H28" s="9"/>
    </row>
    <row r="29" spans="2:8" ht="14.25">
      <c r="B29" s="33"/>
      <c r="C29" s="33"/>
      <c r="D29" s="8" t="s">
        <v>33</v>
      </c>
      <c r="E29" s="9">
        <v>262800</v>
      </c>
      <c r="F29" s="9">
        <v>262800</v>
      </c>
      <c r="G29" s="9">
        <f t="shared" si="0"/>
        <v>0</v>
      </c>
      <c r="H29" s="9"/>
    </row>
    <row r="30" spans="2:8" ht="14.25">
      <c r="B30" s="33"/>
      <c r="C30" s="33"/>
      <c r="D30" s="8" t="s">
        <v>34</v>
      </c>
      <c r="E30" s="9">
        <f>+E31</f>
        <v>0</v>
      </c>
      <c r="F30" s="9">
        <f>+F31</f>
        <v>0</v>
      </c>
      <c r="G30" s="9">
        <f t="shared" si="0"/>
        <v>0</v>
      </c>
      <c r="H30" s="9"/>
    </row>
    <row r="31" spans="2:8" ht="14.25">
      <c r="B31" s="33"/>
      <c r="C31" s="33"/>
      <c r="D31" s="8" t="s">
        <v>35</v>
      </c>
      <c r="E31" s="9"/>
      <c r="F31" s="9"/>
      <c r="G31" s="9">
        <f t="shared" si="0"/>
        <v>0</v>
      </c>
      <c r="H31" s="9"/>
    </row>
    <row r="32" spans="2:8" ht="14.25">
      <c r="B32" s="33"/>
      <c r="C32" s="33"/>
      <c r="D32" s="8" t="s">
        <v>36</v>
      </c>
      <c r="E32" s="9">
        <f>+E33</f>
        <v>335</v>
      </c>
      <c r="F32" s="9">
        <f>+F33</f>
        <v>335</v>
      </c>
      <c r="G32" s="9">
        <f t="shared" si="0"/>
        <v>0</v>
      </c>
      <c r="H32" s="9"/>
    </row>
    <row r="33" spans="2:8" ht="14.25">
      <c r="B33" s="33"/>
      <c r="C33" s="33"/>
      <c r="D33" s="8" t="s">
        <v>37</v>
      </c>
      <c r="E33" s="9">
        <v>335</v>
      </c>
      <c r="F33" s="9">
        <v>335</v>
      </c>
      <c r="G33" s="9">
        <f t="shared" si="0"/>
        <v>0</v>
      </c>
      <c r="H33" s="9"/>
    </row>
    <row r="34" spans="2:8" ht="14.25">
      <c r="B34" s="33"/>
      <c r="C34" s="33"/>
      <c r="D34" s="8" t="s">
        <v>38</v>
      </c>
      <c r="E34" s="9">
        <f>+E35+E36+E37</f>
        <v>3266000</v>
      </c>
      <c r="F34" s="9">
        <f>+F35+F36+F37</f>
        <v>3555244</v>
      </c>
      <c r="G34" s="9">
        <f t="shared" si="0"/>
        <v>-289244</v>
      </c>
      <c r="H34" s="9"/>
    </row>
    <row r="35" spans="2:8" ht="14.25">
      <c r="B35" s="33"/>
      <c r="C35" s="33"/>
      <c r="D35" s="8" t="s">
        <v>39</v>
      </c>
      <c r="E35" s="9"/>
      <c r="F35" s="9"/>
      <c r="G35" s="9">
        <f t="shared" si="0"/>
        <v>0</v>
      </c>
      <c r="H35" s="9"/>
    </row>
    <row r="36" spans="2:8" ht="14.25">
      <c r="B36" s="33"/>
      <c r="C36" s="33"/>
      <c r="D36" s="8" t="s">
        <v>40</v>
      </c>
      <c r="E36" s="9">
        <v>1700000</v>
      </c>
      <c r="F36" s="9">
        <v>1824840</v>
      </c>
      <c r="G36" s="9">
        <f t="shared" si="0"/>
        <v>-124840</v>
      </c>
      <c r="H36" s="9"/>
    </row>
    <row r="37" spans="2:8" ht="14.25">
      <c r="B37" s="33"/>
      <c r="C37" s="33"/>
      <c r="D37" s="8" t="s">
        <v>41</v>
      </c>
      <c r="E37" s="9">
        <f>+E38</f>
        <v>1566000</v>
      </c>
      <c r="F37" s="9">
        <f>+F38</f>
        <v>1730404</v>
      </c>
      <c r="G37" s="9">
        <f t="shared" si="0"/>
        <v>-164404</v>
      </c>
      <c r="H37" s="9"/>
    </row>
    <row r="38" spans="2:8" ht="14.25">
      <c r="B38" s="33"/>
      <c r="C38" s="33"/>
      <c r="D38" s="8" t="s">
        <v>42</v>
      </c>
      <c r="E38" s="9">
        <f>+E39+E40+E41+E42+E43+E44+E45</f>
        <v>1566000</v>
      </c>
      <c r="F38" s="9">
        <f>+F39+F40+F41+F42+F43+F44+F45</f>
        <v>1730404</v>
      </c>
      <c r="G38" s="9">
        <f t="shared" si="0"/>
        <v>-164404</v>
      </c>
      <c r="H38" s="9"/>
    </row>
    <row r="39" spans="2:8" ht="14.25">
      <c r="B39" s="33"/>
      <c r="C39" s="33"/>
      <c r="D39" s="8" t="s">
        <v>43</v>
      </c>
      <c r="E39" s="9">
        <v>266000</v>
      </c>
      <c r="F39" s="9">
        <v>362542</v>
      </c>
      <c r="G39" s="9">
        <f t="shared" si="0"/>
        <v>-96542</v>
      </c>
      <c r="H39" s="9"/>
    </row>
    <row r="40" spans="2:8" ht="14.25">
      <c r="B40" s="33"/>
      <c r="C40" s="33"/>
      <c r="D40" s="8" t="s">
        <v>44</v>
      </c>
      <c r="E40" s="9"/>
      <c r="F40" s="9"/>
      <c r="G40" s="9">
        <f t="shared" si="0"/>
        <v>0</v>
      </c>
      <c r="H40" s="9"/>
    </row>
    <row r="41" spans="2:8" ht="14.25">
      <c r="B41" s="33"/>
      <c r="C41" s="33"/>
      <c r="D41" s="8" t="s">
        <v>45</v>
      </c>
      <c r="E41" s="9"/>
      <c r="F41" s="9"/>
      <c r="G41" s="9">
        <f t="shared" si="0"/>
        <v>0</v>
      </c>
      <c r="H41" s="9"/>
    </row>
    <row r="42" spans="2:8" ht="14.25">
      <c r="B42" s="33"/>
      <c r="C42" s="33"/>
      <c r="D42" s="8" t="s">
        <v>46</v>
      </c>
      <c r="E42" s="9"/>
      <c r="F42" s="9"/>
      <c r="G42" s="9">
        <f t="shared" si="0"/>
        <v>0</v>
      </c>
      <c r="H42" s="9"/>
    </row>
    <row r="43" spans="2:8" ht="14.25">
      <c r="B43" s="33"/>
      <c r="C43" s="33"/>
      <c r="D43" s="8" t="s">
        <v>47</v>
      </c>
      <c r="E43" s="9"/>
      <c r="F43" s="9"/>
      <c r="G43" s="9">
        <f t="shared" si="0"/>
        <v>0</v>
      </c>
      <c r="H43" s="9"/>
    </row>
    <row r="44" spans="2:8" ht="14.25">
      <c r="B44" s="33"/>
      <c r="C44" s="33"/>
      <c r="D44" s="8" t="s">
        <v>48</v>
      </c>
      <c r="E44" s="9"/>
      <c r="F44" s="9"/>
      <c r="G44" s="9">
        <f t="shared" si="0"/>
        <v>0</v>
      </c>
      <c r="H44" s="9"/>
    </row>
    <row r="45" spans="2:8" ht="14.25">
      <c r="B45" s="33"/>
      <c r="C45" s="33"/>
      <c r="D45" s="8" t="s">
        <v>49</v>
      </c>
      <c r="E45" s="9">
        <v>1300000</v>
      </c>
      <c r="F45" s="9">
        <v>1367862</v>
      </c>
      <c r="G45" s="9">
        <f t="shared" si="0"/>
        <v>-67862</v>
      </c>
      <c r="H45" s="9"/>
    </row>
    <row r="46" spans="2:8" ht="14.25">
      <c r="B46" s="33"/>
      <c r="C46" s="34"/>
      <c r="D46" s="10" t="s">
        <v>50</v>
      </c>
      <c r="E46" s="11">
        <f>+E6+E9+E30+E32+E34</f>
        <v>166729135</v>
      </c>
      <c r="F46" s="11">
        <f>+F6+F9+F30+F32+F34</f>
        <v>168542267</v>
      </c>
      <c r="G46" s="11">
        <f t="shared" si="0"/>
        <v>-1813132</v>
      </c>
      <c r="H46" s="11"/>
    </row>
    <row r="47" spans="2:8" ht="14.25">
      <c r="B47" s="33"/>
      <c r="C47" s="32" t="s">
        <v>51</v>
      </c>
      <c r="D47" s="8" t="s">
        <v>52</v>
      </c>
      <c r="E47" s="9">
        <f>+E48+E49+E65+E66+E67+E68</f>
        <v>126145647</v>
      </c>
      <c r="F47" s="9">
        <f>+F48+F49+F65+F66+F67+F68</f>
        <v>125189464</v>
      </c>
      <c r="G47" s="9">
        <f t="shared" si="0"/>
        <v>956183</v>
      </c>
      <c r="H47" s="9"/>
    </row>
    <row r="48" spans="2:8" ht="14.25">
      <c r="B48" s="33"/>
      <c r="C48" s="33"/>
      <c r="D48" s="8" t="s">
        <v>53</v>
      </c>
      <c r="E48" s="9"/>
      <c r="F48" s="9"/>
      <c r="G48" s="9">
        <f t="shared" si="0"/>
        <v>0</v>
      </c>
      <c r="H48" s="9"/>
    </row>
    <row r="49" spans="2:8" ht="14.25">
      <c r="B49" s="33"/>
      <c r="C49" s="33"/>
      <c r="D49" s="8" t="s">
        <v>54</v>
      </c>
      <c r="E49" s="9">
        <f>+E50+E51</f>
        <v>77394610</v>
      </c>
      <c r="F49" s="9">
        <f>+F50+F51</f>
        <v>77240853</v>
      </c>
      <c r="G49" s="9">
        <f t="shared" si="0"/>
        <v>153757</v>
      </c>
      <c r="H49" s="9"/>
    </row>
    <row r="50" spans="2:8" ht="14.25">
      <c r="B50" s="33"/>
      <c r="C50" s="33"/>
      <c r="D50" s="8" t="s">
        <v>55</v>
      </c>
      <c r="E50" s="9">
        <v>47716300</v>
      </c>
      <c r="F50" s="9">
        <v>47699952</v>
      </c>
      <c r="G50" s="9">
        <f t="shared" si="0"/>
        <v>16348</v>
      </c>
      <c r="H50" s="9"/>
    </row>
    <row r="51" spans="2:8" ht="14.25">
      <c r="B51" s="33"/>
      <c r="C51" s="33"/>
      <c r="D51" s="8" t="s">
        <v>56</v>
      </c>
      <c r="E51" s="9">
        <f>+E52+E53+E54+E55+E56+E57+E58+E59+E60+E61+E62+E63+E64</f>
        <v>29678310</v>
      </c>
      <c r="F51" s="9">
        <f>+F52+F53+F54+F55+F56+F57+F58+F59+F60+F61+F62+F63+F64</f>
        <v>29540901</v>
      </c>
      <c r="G51" s="9">
        <f t="shared" si="0"/>
        <v>137409</v>
      </c>
      <c r="H51" s="9"/>
    </row>
    <row r="52" spans="2:8" ht="14.25">
      <c r="B52" s="33"/>
      <c r="C52" s="33"/>
      <c r="D52" s="8" t="s">
        <v>57</v>
      </c>
      <c r="E52" s="9">
        <v>1608000</v>
      </c>
      <c r="F52" s="9">
        <v>1608000</v>
      </c>
      <c r="G52" s="9">
        <f t="shared" si="0"/>
        <v>0</v>
      </c>
      <c r="H52" s="9"/>
    </row>
    <row r="53" spans="2:8" ht="14.25">
      <c r="B53" s="33"/>
      <c r="C53" s="33"/>
      <c r="D53" s="8" t="s">
        <v>58</v>
      </c>
      <c r="E53" s="9">
        <v>7230810</v>
      </c>
      <c r="F53" s="9">
        <v>7230810</v>
      </c>
      <c r="G53" s="9">
        <f t="shared" si="0"/>
        <v>0</v>
      </c>
      <c r="H53" s="9"/>
    </row>
    <row r="54" spans="2:8" ht="14.25">
      <c r="B54" s="33"/>
      <c r="C54" s="33"/>
      <c r="D54" s="8" t="s">
        <v>59</v>
      </c>
      <c r="E54" s="9">
        <v>2290000</v>
      </c>
      <c r="F54" s="9">
        <v>2217371</v>
      </c>
      <c r="G54" s="9">
        <f t="shared" si="0"/>
        <v>72629</v>
      </c>
      <c r="H54" s="9"/>
    </row>
    <row r="55" spans="2:8" ht="14.25">
      <c r="B55" s="33"/>
      <c r="C55" s="33"/>
      <c r="D55" s="8" t="s">
        <v>60</v>
      </c>
      <c r="E55" s="9"/>
      <c r="F55" s="9"/>
      <c r="G55" s="9">
        <f t="shared" si="0"/>
        <v>0</v>
      </c>
      <c r="H55" s="9"/>
    </row>
    <row r="56" spans="2:8" ht="14.25">
      <c r="B56" s="33"/>
      <c r="C56" s="33"/>
      <c r="D56" s="8" t="s">
        <v>61</v>
      </c>
      <c r="E56" s="9">
        <v>3680000</v>
      </c>
      <c r="F56" s="9">
        <v>3640000</v>
      </c>
      <c r="G56" s="9">
        <f t="shared" si="0"/>
        <v>40000</v>
      </c>
      <c r="H56" s="9"/>
    </row>
    <row r="57" spans="2:8" ht="14.25">
      <c r="B57" s="33"/>
      <c r="C57" s="33"/>
      <c r="D57" s="8" t="s">
        <v>62</v>
      </c>
      <c r="E57" s="9">
        <v>2268000</v>
      </c>
      <c r="F57" s="9">
        <v>2268000</v>
      </c>
      <c r="G57" s="9">
        <f t="shared" si="0"/>
        <v>0</v>
      </c>
      <c r="H57" s="9"/>
    </row>
    <row r="58" spans="2:8" ht="14.25">
      <c r="B58" s="33"/>
      <c r="C58" s="33"/>
      <c r="D58" s="8" t="s">
        <v>63</v>
      </c>
      <c r="E58" s="9">
        <v>1239000</v>
      </c>
      <c r="F58" s="9">
        <v>1214220</v>
      </c>
      <c r="G58" s="9">
        <f t="shared" si="0"/>
        <v>24780</v>
      </c>
      <c r="H58" s="9"/>
    </row>
    <row r="59" spans="2:8" ht="14.25">
      <c r="B59" s="33"/>
      <c r="C59" s="33"/>
      <c r="D59" s="8" t="s">
        <v>64</v>
      </c>
      <c r="E59" s="9">
        <v>617500</v>
      </c>
      <c r="F59" s="9">
        <v>617500</v>
      </c>
      <c r="G59" s="9">
        <f t="shared" si="0"/>
        <v>0</v>
      </c>
      <c r="H59" s="9"/>
    </row>
    <row r="60" spans="2:8" ht="14.25">
      <c r="B60" s="33"/>
      <c r="C60" s="33"/>
      <c r="D60" s="8" t="s">
        <v>65</v>
      </c>
      <c r="E60" s="9">
        <v>8853000</v>
      </c>
      <c r="F60" s="9">
        <v>8853000</v>
      </c>
      <c r="G60" s="9">
        <f t="shared" si="0"/>
        <v>0</v>
      </c>
      <c r="H60" s="9"/>
    </row>
    <row r="61" spans="2:8" ht="14.25">
      <c r="B61" s="33"/>
      <c r="C61" s="33"/>
      <c r="D61" s="8" t="s">
        <v>66</v>
      </c>
      <c r="E61" s="9">
        <v>1332000</v>
      </c>
      <c r="F61" s="9">
        <v>1332000</v>
      </c>
      <c r="G61" s="9">
        <f t="shared" si="0"/>
        <v>0</v>
      </c>
      <c r="H61" s="9"/>
    </row>
    <row r="62" spans="2:8" ht="14.25">
      <c r="B62" s="33"/>
      <c r="C62" s="33"/>
      <c r="D62" s="8" t="s">
        <v>67</v>
      </c>
      <c r="E62" s="9">
        <v>360000</v>
      </c>
      <c r="F62" s="9">
        <v>360000</v>
      </c>
      <c r="G62" s="9">
        <f t="shared" si="0"/>
        <v>0</v>
      </c>
      <c r="H62" s="9"/>
    </row>
    <row r="63" spans="2:8" ht="14.25">
      <c r="B63" s="33"/>
      <c r="C63" s="33"/>
      <c r="D63" s="8" t="s">
        <v>68</v>
      </c>
      <c r="E63" s="9"/>
      <c r="F63" s="9"/>
      <c r="G63" s="9">
        <f t="shared" si="0"/>
        <v>0</v>
      </c>
      <c r="H63" s="9"/>
    </row>
    <row r="64" spans="2:8" ht="14.25">
      <c r="B64" s="33"/>
      <c r="C64" s="33"/>
      <c r="D64" s="8" t="s">
        <v>69</v>
      </c>
      <c r="E64" s="9">
        <v>200000</v>
      </c>
      <c r="F64" s="9">
        <v>200000</v>
      </c>
      <c r="G64" s="9">
        <f t="shared" si="0"/>
        <v>0</v>
      </c>
      <c r="H64" s="9"/>
    </row>
    <row r="65" spans="2:8" ht="14.25">
      <c r="B65" s="33"/>
      <c r="C65" s="33"/>
      <c r="D65" s="8" t="s">
        <v>70</v>
      </c>
      <c r="E65" s="9">
        <v>21116537</v>
      </c>
      <c r="F65" s="9">
        <v>21116537</v>
      </c>
      <c r="G65" s="9">
        <f t="shared" si="0"/>
        <v>0</v>
      </c>
      <c r="H65" s="9"/>
    </row>
    <row r="66" spans="2:8" ht="14.25">
      <c r="B66" s="33"/>
      <c r="C66" s="33"/>
      <c r="D66" s="8" t="s">
        <v>71</v>
      </c>
      <c r="E66" s="9">
        <v>8810000</v>
      </c>
      <c r="F66" s="9">
        <v>8585100</v>
      </c>
      <c r="G66" s="9">
        <f t="shared" si="0"/>
        <v>224900</v>
      </c>
      <c r="H66" s="9"/>
    </row>
    <row r="67" spans="2:8" ht="14.25">
      <c r="B67" s="33"/>
      <c r="C67" s="33"/>
      <c r="D67" s="8" t="s">
        <v>72</v>
      </c>
      <c r="E67" s="9">
        <v>1824500</v>
      </c>
      <c r="F67" s="9">
        <v>1824500</v>
      </c>
      <c r="G67" s="9">
        <f t="shared" si="0"/>
        <v>0</v>
      </c>
      <c r="H67" s="9"/>
    </row>
    <row r="68" spans="2:8" ht="14.25">
      <c r="B68" s="33"/>
      <c r="C68" s="33"/>
      <c r="D68" s="8" t="s">
        <v>73</v>
      </c>
      <c r="E68" s="9">
        <v>17000000</v>
      </c>
      <c r="F68" s="9">
        <v>16422474</v>
      </c>
      <c r="G68" s="9">
        <f t="shared" si="0"/>
        <v>577526</v>
      </c>
      <c r="H68" s="9"/>
    </row>
    <row r="69" spans="2:8" ht="14.25">
      <c r="B69" s="33"/>
      <c r="C69" s="33"/>
      <c r="D69" s="8" t="s">
        <v>74</v>
      </c>
      <c r="E69" s="9">
        <f>+E70+E74+E76+E78+E80+E82+E85+E88+E90+E92+E94+E96+E98+E100</f>
        <v>27573972</v>
      </c>
      <c r="F69" s="9">
        <f>+F70+F74+F76+F78+F80+F82+F85+F88+F90+F92+F94+F96+F98+F100</f>
        <v>25870974</v>
      </c>
      <c r="G69" s="9">
        <f t="shared" si="0"/>
        <v>1702998</v>
      </c>
      <c r="H69" s="9"/>
    </row>
    <row r="70" spans="2:8" ht="14.25">
      <c r="B70" s="33"/>
      <c r="C70" s="33"/>
      <c r="D70" s="8" t="s">
        <v>75</v>
      </c>
      <c r="E70" s="9">
        <f>+E71+E72+E73</f>
        <v>12950000</v>
      </c>
      <c r="F70" s="9">
        <f>+F71+F72+F73</f>
        <v>12520468</v>
      </c>
      <c r="G70" s="9">
        <f t="shared" si="0"/>
        <v>429532</v>
      </c>
      <c r="H70" s="9"/>
    </row>
    <row r="71" spans="2:8" ht="14.25">
      <c r="B71" s="33"/>
      <c r="C71" s="33"/>
      <c r="D71" s="8" t="s">
        <v>76</v>
      </c>
      <c r="E71" s="9"/>
      <c r="F71" s="9"/>
      <c r="G71" s="9">
        <f t="shared" ref="G71:G134" si="1">E71-F71</f>
        <v>0</v>
      </c>
      <c r="H71" s="9"/>
    </row>
    <row r="72" spans="2:8" ht="14.25">
      <c r="B72" s="33"/>
      <c r="C72" s="33"/>
      <c r="D72" s="8" t="s">
        <v>26</v>
      </c>
      <c r="E72" s="9"/>
      <c r="F72" s="9"/>
      <c r="G72" s="9">
        <f t="shared" si="1"/>
        <v>0</v>
      </c>
      <c r="H72" s="9"/>
    </row>
    <row r="73" spans="2:8" ht="14.25">
      <c r="B73" s="33"/>
      <c r="C73" s="33"/>
      <c r="D73" s="8" t="s">
        <v>77</v>
      </c>
      <c r="E73" s="9">
        <v>12950000</v>
      </c>
      <c r="F73" s="9">
        <v>12520468</v>
      </c>
      <c r="G73" s="9">
        <f t="shared" si="1"/>
        <v>429532</v>
      </c>
      <c r="H73" s="9"/>
    </row>
    <row r="74" spans="2:8" ht="14.25">
      <c r="B74" s="33"/>
      <c r="C74" s="33"/>
      <c r="D74" s="8" t="s">
        <v>78</v>
      </c>
      <c r="E74" s="9">
        <f>+E75</f>
        <v>0</v>
      </c>
      <c r="F74" s="9">
        <f>+F75</f>
        <v>0</v>
      </c>
      <c r="G74" s="9">
        <f t="shared" si="1"/>
        <v>0</v>
      </c>
      <c r="H74" s="9"/>
    </row>
    <row r="75" spans="2:8" ht="14.25">
      <c r="B75" s="33"/>
      <c r="C75" s="33"/>
      <c r="D75" s="8" t="s">
        <v>79</v>
      </c>
      <c r="E75" s="9"/>
      <c r="F75" s="9"/>
      <c r="G75" s="9">
        <f t="shared" si="1"/>
        <v>0</v>
      </c>
      <c r="H75" s="9"/>
    </row>
    <row r="76" spans="2:8" ht="14.25">
      <c r="B76" s="33"/>
      <c r="C76" s="33"/>
      <c r="D76" s="8" t="s">
        <v>80</v>
      </c>
      <c r="E76" s="9">
        <f>+E77</f>
        <v>503000</v>
      </c>
      <c r="F76" s="9">
        <f>+F77</f>
        <v>421167</v>
      </c>
      <c r="G76" s="9">
        <f t="shared" si="1"/>
        <v>81833</v>
      </c>
      <c r="H76" s="9"/>
    </row>
    <row r="77" spans="2:8" ht="14.25">
      <c r="B77" s="33"/>
      <c r="C77" s="33"/>
      <c r="D77" s="8" t="s">
        <v>81</v>
      </c>
      <c r="E77" s="9">
        <v>503000</v>
      </c>
      <c r="F77" s="9">
        <v>421167</v>
      </c>
      <c r="G77" s="9">
        <f t="shared" si="1"/>
        <v>81833</v>
      </c>
      <c r="H77" s="9"/>
    </row>
    <row r="78" spans="2:8" ht="14.25">
      <c r="B78" s="33"/>
      <c r="C78" s="33"/>
      <c r="D78" s="8" t="s">
        <v>82</v>
      </c>
      <c r="E78" s="9">
        <f>+E79</f>
        <v>50000</v>
      </c>
      <c r="F78" s="9">
        <f>+F79</f>
        <v>41580</v>
      </c>
      <c r="G78" s="9">
        <f t="shared" si="1"/>
        <v>8420</v>
      </c>
      <c r="H78" s="9"/>
    </row>
    <row r="79" spans="2:8" ht="14.25">
      <c r="B79" s="33"/>
      <c r="C79" s="33"/>
      <c r="D79" s="8" t="s">
        <v>83</v>
      </c>
      <c r="E79" s="9">
        <v>50000</v>
      </c>
      <c r="F79" s="9">
        <v>41580</v>
      </c>
      <c r="G79" s="9">
        <f t="shared" si="1"/>
        <v>8420</v>
      </c>
      <c r="H79" s="9"/>
    </row>
    <row r="80" spans="2:8" ht="14.25">
      <c r="B80" s="33"/>
      <c r="C80" s="33"/>
      <c r="D80" s="8" t="s">
        <v>84</v>
      </c>
      <c r="E80" s="9">
        <f>+E81</f>
        <v>725000</v>
      </c>
      <c r="F80" s="9">
        <f>+F81</f>
        <v>693075</v>
      </c>
      <c r="G80" s="9">
        <f t="shared" si="1"/>
        <v>31925</v>
      </c>
      <c r="H80" s="9"/>
    </row>
    <row r="81" spans="2:8" ht="14.25">
      <c r="B81" s="33"/>
      <c r="C81" s="33"/>
      <c r="D81" s="8" t="s">
        <v>85</v>
      </c>
      <c r="E81" s="9">
        <v>725000</v>
      </c>
      <c r="F81" s="9">
        <v>693075</v>
      </c>
      <c r="G81" s="9">
        <f t="shared" si="1"/>
        <v>31925</v>
      </c>
      <c r="H81" s="9"/>
    </row>
    <row r="82" spans="2:8" ht="14.25">
      <c r="B82" s="33"/>
      <c r="C82" s="33"/>
      <c r="D82" s="8" t="s">
        <v>86</v>
      </c>
      <c r="E82" s="9">
        <f>+E83+E84</f>
        <v>800000</v>
      </c>
      <c r="F82" s="9">
        <f>+F83+F84</f>
        <v>685307</v>
      </c>
      <c r="G82" s="9">
        <f t="shared" si="1"/>
        <v>114693</v>
      </c>
      <c r="H82" s="9"/>
    </row>
    <row r="83" spans="2:8" ht="14.25">
      <c r="B83" s="33"/>
      <c r="C83" s="33"/>
      <c r="D83" s="8" t="s">
        <v>26</v>
      </c>
      <c r="E83" s="9"/>
      <c r="F83" s="9"/>
      <c r="G83" s="9">
        <f t="shared" si="1"/>
        <v>0</v>
      </c>
      <c r="H83" s="9"/>
    </row>
    <row r="84" spans="2:8" ht="14.25">
      <c r="B84" s="33"/>
      <c r="C84" s="33"/>
      <c r="D84" s="8" t="s">
        <v>87</v>
      </c>
      <c r="E84" s="9">
        <v>800000</v>
      </c>
      <c r="F84" s="9">
        <v>685307</v>
      </c>
      <c r="G84" s="9">
        <f t="shared" si="1"/>
        <v>114693</v>
      </c>
      <c r="H84" s="9"/>
    </row>
    <row r="85" spans="2:8" ht="14.25">
      <c r="B85" s="33"/>
      <c r="C85" s="33"/>
      <c r="D85" s="8" t="s">
        <v>88</v>
      </c>
      <c r="E85" s="9">
        <f>+E86+E87</f>
        <v>6420000</v>
      </c>
      <c r="F85" s="9">
        <f>+F86+F87</f>
        <v>5816239</v>
      </c>
      <c r="G85" s="9">
        <f t="shared" si="1"/>
        <v>603761</v>
      </c>
      <c r="H85" s="9"/>
    </row>
    <row r="86" spans="2:8" ht="14.25">
      <c r="B86" s="33"/>
      <c r="C86" s="33"/>
      <c r="D86" s="8" t="s">
        <v>26</v>
      </c>
      <c r="E86" s="9"/>
      <c r="F86" s="9"/>
      <c r="G86" s="9">
        <f t="shared" si="1"/>
        <v>0</v>
      </c>
      <c r="H86" s="9"/>
    </row>
    <row r="87" spans="2:8" ht="14.25">
      <c r="B87" s="33"/>
      <c r="C87" s="33"/>
      <c r="D87" s="8" t="s">
        <v>89</v>
      </c>
      <c r="E87" s="9">
        <v>6420000</v>
      </c>
      <c r="F87" s="9">
        <v>5816239</v>
      </c>
      <c r="G87" s="9">
        <f t="shared" si="1"/>
        <v>603761</v>
      </c>
      <c r="H87" s="9"/>
    </row>
    <row r="88" spans="2:8" ht="14.25">
      <c r="B88" s="33"/>
      <c r="C88" s="33"/>
      <c r="D88" s="8" t="s">
        <v>90</v>
      </c>
      <c r="E88" s="9">
        <f>+E89</f>
        <v>0</v>
      </c>
      <c r="F88" s="9">
        <f>+F89</f>
        <v>0</v>
      </c>
      <c r="G88" s="9">
        <f t="shared" si="1"/>
        <v>0</v>
      </c>
      <c r="H88" s="9"/>
    </row>
    <row r="89" spans="2:8" ht="14.25">
      <c r="B89" s="33"/>
      <c r="C89" s="33"/>
      <c r="D89" s="8" t="s">
        <v>91</v>
      </c>
      <c r="E89" s="9"/>
      <c r="F89" s="9"/>
      <c r="G89" s="9">
        <f t="shared" si="1"/>
        <v>0</v>
      </c>
      <c r="H89" s="9"/>
    </row>
    <row r="90" spans="2:8" ht="14.25">
      <c r="B90" s="33"/>
      <c r="C90" s="33"/>
      <c r="D90" s="8" t="s">
        <v>92</v>
      </c>
      <c r="E90" s="9">
        <f>+E91</f>
        <v>880000</v>
      </c>
      <c r="F90" s="9">
        <f>+F91</f>
        <v>765193</v>
      </c>
      <c r="G90" s="9">
        <f t="shared" si="1"/>
        <v>114807</v>
      </c>
      <c r="H90" s="9"/>
    </row>
    <row r="91" spans="2:8" ht="14.25">
      <c r="B91" s="33"/>
      <c r="C91" s="33"/>
      <c r="D91" s="8" t="s">
        <v>93</v>
      </c>
      <c r="E91" s="9">
        <v>880000</v>
      </c>
      <c r="F91" s="9">
        <v>765193</v>
      </c>
      <c r="G91" s="9">
        <f t="shared" si="1"/>
        <v>114807</v>
      </c>
      <c r="H91" s="9"/>
    </row>
    <row r="92" spans="2:8" ht="14.25">
      <c r="B92" s="33"/>
      <c r="C92" s="33"/>
      <c r="D92" s="8" t="s">
        <v>94</v>
      </c>
      <c r="E92" s="9">
        <f>+E93</f>
        <v>150000</v>
      </c>
      <c r="F92" s="9">
        <f>+F93</f>
        <v>135280</v>
      </c>
      <c r="G92" s="9">
        <f t="shared" si="1"/>
        <v>14720</v>
      </c>
      <c r="H92" s="9"/>
    </row>
    <row r="93" spans="2:8" ht="14.25">
      <c r="B93" s="33"/>
      <c r="C93" s="33"/>
      <c r="D93" s="8" t="s">
        <v>95</v>
      </c>
      <c r="E93" s="9">
        <v>150000</v>
      </c>
      <c r="F93" s="9">
        <v>135280</v>
      </c>
      <c r="G93" s="9">
        <f t="shared" si="1"/>
        <v>14720</v>
      </c>
      <c r="H93" s="9"/>
    </row>
    <row r="94" spans="2:8" ht="14.25">
      <c r="B94" s="33"/>
      <c r="C94" s="33"/>
      <c r="D94" s="8" t="s">
        <v>96</v>
      </c>
      <c r="E94" s="9">
        <f>+E95</f>
        <v>2295972</v>
      </c>
      <c r="F94" s="9">
        <f>+F95</f>
        <v>2204712</v>
      </c>
      <c r="G94" s="9">
        <f t="shared" si="1"/>
        <v>91260</v>
      </c>
      <c r="H94" s="9"/>
    </row>
    <row r="95" spans="2:8" ht="14.25">
      <c r="B95" s="33"/>
      <c r="C95" s="33"/>
      <c r="D95" s="8" t="s">
        <v>97</v>
      </c>
      <c r="E95" s="9">
        <v>2295972</v>
      </c>
      <c r="F95" s="9">
        <v>2204712</v>
      </c>
      <c r="G95" s="9">
        <f t="shared" si="1"/>
        <v>91260</v>
      </c>
      <c r="H95" s="9"/>
    </row>
    <row r="96" spans="2:8" ht="14.25">
      <c r="B96" s="33"/>
      <c r="C96" s="33"/>
      <c r="D96" s="8" t="s">
        <v>98</v>
      </c>
      <c r="E96" s="9">
        <f>+E97</f>
        <v>150000</v>
      </c>
      <c r="F96" s="9">
        <f>+F97</f>
        <v>99313</v>
      </c>
      <c r="G96" s="9">
        <f t="shared" si="1"/>
        <v>50687</v>
      </c>
      <c r="H96" s="9"/>
    </row>
    <row r="97" spans="2:8" ht="14.25">
      <c r="B97" s="33"/>
      <c r="C97" s="33"/>
      <c r="D97" s="8" t="s">
        <v>99</v>
      </c>
      <c r="E97" s="9">
        <v>150000</v>
      </c>
      <c r="F97" s="9">
        <v>99313</v>
      </c>
      <c r="G97" s="9">
        <f t="shared" si="1"/>
        <v>50687</v>
      </c>
      <c r="H97" s="9"/>
    </row>
    <row r="98" spans="2:8" ht="14.25">
      <c r="B98" s="33"/>
      <c r="C98" s="33"/>
      <c r="D98" s="8" t="s">
        <v>100</v>
      </c>
      <c r="E98" s="9">
        <f>+E99</f>
        <v>1120000</v>
      </c>
      <c r="F98" s="9">
        <f>+F99</f>
        <v>1116778</v>
      </c>
      <c r="G98" s="9">
        <f t="shared" si="1"/>
        <v>3222</v>
      </c>
      <c r="H98" s="9"/>
    </row>
    <row r="99" spans="2:8" ht="14.25">
      <c r="B99" s="33"/>
      <c r="C99" s="33"/>
      <c r="D99" s="8" t="s">
        <v>101</v>
      </c>
      <c r="E99" s="9">
        <v>1120000</v>
      </c>
      <c r="F99" s="9">
        <v>1116778</v>
      </c>
      <c r="G99" s="9">
        <f t="shared" si="1"/>
        <v>3222</v>
      </c>
      <c r="H99" s="9"/>
    </row>
    <row r="100" spans="2:8" ht="14.25">
      <c r="B100" s="33"/>
      <c r="C100" s="33"/>
      <c r="D100" s="8" t="s">
        <v>102</v>
      </c>
      <c r="E100" s="9">
        <f>+E101+E102+E103+E104+E105+E106</f>
        <v>1530000</v>
      </c>
      <c r="F100" s="9">
        <f>+F101+F102+F103+F104+F105+F106</f>
        <v>1371862</v>
      </c>
      <c r="G100" s="9">
        <f t="shared" si="1"/>
        <v>158138</v>
      </c>
      <c r="H100" s="9"/>
    </row>
    <row r="101" spans="2:8" ht="14.25">
      <c r="B101" s="33"/>
      <c r="C101" s="33"/>
      <c r="D101" s="8" t="s">
        <v>103</v>
      </c>
      <c r="E101" s="9">
        <v>40000</v>
      </c>
      <c r="F101" s="9">
        <v>4000</v>
      </c>
      <c r="G101" s="9">
        <f t="shared" si="1"/>
        <v>36000</v>
      </c>
      <c r="H101" s="9"/>
    </row>
    <row r="102" spans="2:8" ht="14.25">
      <c r="B102" s="33"/>
      <c r="C102" s="33"/>
      <c r="D102" s="8" t="s">
        <v>104</v>
      </c>
      <c r="E102" s="9"/>
      <c r="F102" s="9"/>
      <c r="G102" s="9">
        <f t="shared" si="1"/>
        <v>0</v>
      </c>
      <c r="H102" s="9"/>
    </row>
    <row r="103" spans="2:8" ht="14.25">
      <c r="B103" s="33"/>
      <c r="C103" s="33"/>
      <c r="D103" s="8" t="s">
        <v>105</v>
      </c>
      <c r="E103" s="9">
        <v>1290000</v>
      </c>
      <c r="F103" s="9">
        <v>1172084</v>
      </c>
      <c r="G103" s="9">
        <f t="shared" si="1"/>
        <v>117916</v>
      </c>
      <c r="H103" s="9"/>
    </row>
    <row r="104" spans="2:8" ht="14.25">
      <c r="B104" s="33"/>
      <c r="C104" s="33"/>
      <c r="D104" s="8" t="s">
        <v>106</v>
      </c>
      <c r="E104" s="9"/>
      <c r="F104" s="9"/>
      <c r="G104" s="9">
        <f t="shared" si="1"/>
        <v>0</v>
      </c>
      <c r="H104" s="9"/>
    </row>
    <row r="105" spans="2:8" ht="14.25">
      <c r="B105" s="33"/>
      <c r="C105" s="33"/>
      <c r="D105" s="8" t="s">
        <v>107</v>
      </c>
      <c r="E105" s="9">
        <v>200000</v>
      </c>
      <c r="F105" s="9">
        <v>195778</v>
      </c>
      <c r="G105" s="9">
        <f t="shared" si="1"/>
        <v>4222</v>
      </c>
      <c r="H105" s="9"/>
    </row>
    <row r="106" spans="2:8" ht="14.25">
      <c r="B106" s="33"/>
      <c r="C106" s="33"/>
      <c r="D106" s="8" t="s">
        <v>108</v>
      </c>
      <c r="E106" s="9"/>
      <c r="F106" s="9"/>
      <c r="G106" s="9">
        <f t="shared" si="1"/>
        <v>0</v>
      </c>
      <c r="H106" s="9"/>
    </row>
    <row r="107" spans="2:8" ht="14.25">
      <c r="B107" s="33"/>
      <c r="C107" s="33"/>
      <c r="D107" s="8" t="s">
        <v>109</v>
      </c>
      <c r="E107" s="9">
        <f>+E108+E110+E112+E114+E116+E118+E120+E122+E124+E126+E128+E130+E132+E134+E136+E138+E140+E142+E144+E146+E148+E150</f>
        <v>9760000</v>
      </c>
      <c r="F107" s="9">
        <f>+F108+F110+F112+F114+F116+F118+F120+F122+F124+F126+F128+F130+F132+F134+F136+F138+F140+F142+F144+F146+F148+F150</f>
        <v>8748860</v>
      </c>
      <c r="G107" s="9">
        <f t="shared" si="1"/>
        <v>1011140</v>
      </c>
      <c r="H107" s="9"/>
    </row>
    <row r="108" spans="2:8" ht="14.25">
      <c r="B108" s="33"/>
      <c r="C108" s="33"/>
      <c r="D108" s="8" t="s">
        <v>110</v>
      </c>
      <c r="E108" s="9">
        <f>+E109</f>
        <v>710000</v>
      </c>
      <c r="F108" s="9">
        <f>+F109</f>
        <v>654034</v>
      </c>
      <c r="G108" s="9">
        <f t="shared" si="1"/>
        <v>55966</v>
      </c>
      <c r="H108" s="9"/>
    </row>
    <row r="109" spans="2:8" ht="14.25">
      <c r="B109" s="33"/>
      <c r="C109" s="33"/>
      <c r="D109" s="8" t="s">
        <v>111</v>
      </c>
      <c r="E109" s="9">
        <v>710000</v>
      </c>
      <c r="F109" s="9">
        <v>654034</v>
      </c>
      <c r="G109" s="9">
        <f t="shared" si="1"/>
        <v>55966</v>
      </c>
      <c r="H109" s="9"/>
    </row>
    <row r="110" spans="2:8" ht="14.25">
      <c r="B110" s="33"/>
      <c r="C110" s="33"/>
      <c r="D110" s="8" t="s">
        <v>112</v>
      </c>
      <c r="E110" s="9">
        <f>+E111</f>
        <v>70000</v>
      </c>
      <c r="F110" s="9">
        <f>+F111</f>
        <v>51888</v>
      </c>
      <c r="G110" s="9">
        <f t="shared" si="1"/>
        <v>18112</v>
      </c>
      <c r="H110" s="9"/>
    </row>
    <row r="111" spans="2:8" ht="14.25">
      <c r="B111" s="33"/>
      <c r="C111" s="33"/>
      <c r="D111" s="8" t="s">
        <v>113</v>
      </c>
      <c r="E111" s="9">
        <v>70000</v>
      </c>
      <c r="F111" s="9">
        <v>51888</v>
      </c>
      <c r="G111" s="9">
        <f t="shared" si="1"/>
        <v>18112</v>
      </c>
      <c r="H111" s="9"/>
    </row>
    <row r="112" spans="2:8" ht="14.25">
      <c r="B112" s="33"/>
      <c r="C112" s="33"/>
      <c r="D112" s="8" t="s">
        <v>114</v>
      </c>
      <c r="E112" s="9">
        <f>+E113</f>
        <v>745000</v>
      </c>
      <c r="F112" s="9">
        <f>+F113</f>
        <v>693764</v>
      </c>
      <c r="G112" s="9">
        <f t="shared" si="1"/>
        <v>51236</v>
      </c>
      <c r="H112" s="9"/>
    </row>
    <row r="113" spans="2:8" ht="14.25">
      <c r="B113" s="33"/>
      <c r="C113" s="33"/>
      <c r="D113" s="8" t="s">
        <v>115</v>
      </c>
      <c r="E113" s="9">
        <v>745000</v>
      </c>
      <c r="F113" s="9">
        <v>693764</v>
      </c>
      <c r="G113" s="9">
        <f t="shared" si="1"/>
        <v>51236</v>
      </c>
      <c r="H113" s="9"/>
    </row>
    <row r="114" spans="2:8" ht="14.25">
      <c r="B114" s="33"/>
      <c r="C114" s="33"/>
      <c r="D114" s="8" t="s">
        <v>116</v>
      </c>
      <c r="E114" s="9">
        <f>+E115</f>
        <v>400000</v>
      </c>
      <c r="F114" s="9">
        <f>+F115</f>
        <v>338600</v>
      </c>
      <c r="G114" s="9">
        <f t="shared" si="1"/>
        <v>61400</v>
      </c>
      <c r="H114" s="9"/>
    </row>
    <row r="115" spans="2:8" ht="14.25">
      <c r="B115" s="33"/>
      <c r="C115" s="33"/>
      <c r="D115" s="8" t="s">
        <v>117</v>
      </c>
      <c r="E115" s="9">
        <v>400000</v>
      </c>
      <c r="F115" s="9">
        <v>338600</v>
      </c>
      <c r="G115" s="9">
        <f t="shared" si="1"/>
        <v>61400</v>
      </c>
      <c r="H115" s="9"/>
    </row>
    <row r="116" spans="2:8" ht="14.25">
      <c r="B116" s="33"/>
      <c r="C116" s="33"/>
      <c r="D116" s="8" t="s">
        <v>118</v>
      </c>
      <c r="E116" s="9">
        <f>+E117</f>
        <v>1320000</v>
      </c>
      <c r="F116" s="9">
        <f>+F117</f>
        <v>1232849</v>
      </c>
      <c r="G116" s="9">
        <f t="shared" si="1"/>
        <v>87151</v>
      </c>
      <c r="H116" s="9"/>
    </row>
    <row r="117" spans="2:8" ht="14.25">
      <c r="B117" s="33"/>
      <c r="C117" s="33"/>
      <c r="D117" s="8" t="s">
        <v>119</v>
      </c>
      <c r="E117" s="9">
        <v>1320000</v>
      </c>
      <c r="F117" s="9">
        <v>1232849</v>
      </c>
      <c r="G117" s="9">
        <f t="shared" si="1"/>
        <v>87151</v>
      </c>
      <c r="H117" s="9"/>
    </row>
    <row r="118" spans="2:8" ht="14.25">
      <c r="B118" s="33"/>
      <c r="C118" s="33"/>
      <c r="D118" s="8" t="s">
        <v>120</v>
      </c>
      <c r="E118" s="9">
        <f>+E119</f>
        <v>30000</v>
      </c>
      <c r="F118" s="9">
        <f>+F119</f>
        <v>5400</v>
      </c>
      <c r="G118" s="9">
        <f t="shared" si="1"/>
        <v>24600</v>
      </c>
      <c r="H118" s="9"/>
    </row>
    <row r="119" spans="2:8" ht="14.25">
      <c r="B119" s="33"/>
      <c r="C119" s="33"/>
      <c r="D119" s="8" t="s">
        <v>121</v>
      </c>
      <c r="E119" s="9">
        <v>30000</v>
      </c>
      <c r="F119" s="9">
        <v>5400</v>
      </c>
      <c r="G119" s="9">
        <f t="shared" si="1"/>
        <v>24600</v>
      </c>
      <c r="H119" s="9"/>
    </row>
    <row r="120" spans="2:8" ht="14.25">
      <c r="B120" s="33"/>
      <c r="C120" s="33"/>
      <c r="D120" s="8" t="s">
        <v>88</v>
      </c>
      <c r="E120" s="9">
        <f>+E121</f>
        <v>0</v>
      </c>
      <c r="F120" s="9">
        <f>+F121</f>
        <v>0</v>
      </c>
      <c r="G120" s="9">
        <f t="shared" si="1"/>
        <v>0</v>
      </c>
      <c r="H120" s="9"/>
    </row>
    <row r="121" spans="2:8" ht="14.25">
      <c r="B121" s="33"/>
      <c r="C121" s="33"/>
      <c r="D121" s="8" t="s">
        <v>89</v>
      </c>
      <c r="E121" s="9"/>
      <c r="F121" s="9"/>
      <c r="G121" s="9">
        <f t="shared" si="1"/>
        <v>0</v>
      </c>
      <c r="H121" s="9"/>
    </row>
    <row r="122" spans="2:8" ht="14.25">
      <c r="B122" s="33"/>
      <c r="C122" s="33"/>
      <c r="D122" s="8" t="s">
        <v>90</v>
      </c>
      <c r="E122" s="9">
        <f>+E123</f>
        <v>0</v>
      </c>
      <c r="F122" s="9">
        <f>+F123</f>
        <v>0</v>
      </c>
      <c r="G122" s="9">
        <f t="shared" si="1"/>
        <v>0</v>
      </c>
      <c r="H122" s="9"/>
    </row>
    <row r="123" spans="2:8" ht="14.25">
      <c r="B123" s="33"/>
      <c r="C123" s="33"/>
      <c r="D123" s="8" t="s">
        <v>91</v>
      </c>
      <c r="E123" s="9"/>
      <c r="F123" s="9"/>
      <c r="G123" s="9">
        <f t="shared" si="1"/>
        <v>0</v>
      </c>
      <c r="H123" s="9"/>
    </row>
    <row r="124" spans="2:8" ht="14.25">
      <c r="B124" s="33"/>
      <c r="C124" s="33"/>
      <c r="D124" s="8" t="s">
        <v>122</v>
      </c>
      <c r="E124" s="9">
        <f>+E125</f>
        <v>590000</v>
      </c>
      <c r="F124" s="9">
        <f>+F125</f>
        <v>438721</v>
      </c>
      <c r="G124" s="9">
        <f t="shared" si="1"/>
        <v>151279</v>
      </c>
      <c r="H124" s="9"/>
    </row>
    <row r="125" spans="2:8" ht="14.25">
      <c r="B125" s="33"/>
      <c r="C125" s="33"/>
      <c r="D125" s="8" t="s">
        <v>123</v>
      </c>
      <c r="E125" s="9">
        <v>590000</v>
      </c>
      <c r="F125" s="9">
        <v>438721</v>
      </c>
      <c r="G125" s="9">
        <f t="shared" si="1"/>
        <v>151279</v>
      </c>
      <c r="H125" s="9"/>
    </row>
    <row r="126" spans="2:8" ht="14.25">
      <c r="B126" s="33"/>
      <c r="C126" s="33"/>
      <c r="D126" s="8" t="s">
        <v>124</v>
      </c>
      <c r="E126" s="9">
        <f>+E127</f>
        <v>580000</v>
      </c>
      <c r="F126" s="9">
        <f>+F127</f>
        <v>516721</v>
      </c>
      <c r="G126" s="9">
        <f t="shared" si="1"/>
        <v>63279</v>
      </c>
      <c r="H126" s="9"/>
    </row>
    <row r="127" spans="2:8" ht="14.25">
      <c r="B127" s="33"/>
      <c r="C127" s="33"/>
      <c r="D127" s="8" t="s">
        <v>125</v>
      </c>
      <c r="E127" s="9">
        <v>580000</v>
      </c>
      <c r="F127" s="9">
        <v>516721</v>
      </c>
      <c r="G127" s="9">
        <f t="shared" si="1"/>
        <v>63279</v>
      </c>
      <c r="H127" s="9"/>
    </row>
    <row r="128" spans="2:8" ht="14.25">
      <c r="B128" s="33"/>
      <c r="C128" s="33"/>
      <c r="D128" s="8" t="s">
        <v>126</v>
      </c>
      <c r="E128" s="9">
        <f>+E129</f>
        <v>0</v>
      </c>
      <c r="F128" s="9">
        <f>+F129</f>
        <v>0</v>
      </c>
      <c r="G128" s="9">
        <f t="shared" si="1"/>
        <v>0</v>
      </c>
      <c r="H128" s="9"/>
    </row>
    <row r="129" spans="2:8" ht="14.25">
      <c r="B129" s="33"/>
      <c r="C129" s="33"/>
      <c r="D129" s="8" t="s">
        <v>127</v>
      </c>
      <c r="E129" s="9"/>
      <c r="F129" s="9"/>
      <c r="G129" s="9">
        <f t="shared" si="1"/>
        <v>0</v>
      </c>
      <c r="H129" s="9"/>
    </row>
    <row r="130" spans="2:8" ht="14.25">
      <c r="B130" s="33"/>
      <c r="C130" s="33"/>
      <c r="D130" s="8" t="s">
        <v>128</v>
      </c>
      <c r="E130" s="9">
        <f>+E131</f>
        <v>0</v>
      </c>
      <c r="F130" s="9">
        <f>+F131</f>
        <v>0</v>
      </c>
      <c r="G130" s="9">
        <f t="shared" si="1"/>
        <v>0</v>
      </c>
      <c r="H130" s="9"/>
    </row>
    <row r="131" spans="2:8" ht="14.25">
      <c r="B131" s="33"/>
      <c r="C131" s="33"/>
      <c r="D131" s="8" t="s">
        <v>129</v>
      </c>
      <c r="E131" s="9"/>
      <c r="F131" s="9"/>
      <c r="G131" s="9">
        <f t="shared" si="1"/>
        <v>0</v>
      </c>
      <c r="H131" s="9"/>
    </row>
    <row r="132" spans="2:8" ht="14.25">
      <c r="B132" s="33"/>
      <c r="C132" s="33"/>
      <c r="D132" s="8" t="s">
        <v>130</v>
      </c>
      <c r="E132" s="9">
        <f>+E133</f>
        <v>1350000</v>
      </c>
      <c r="F132" s="9">
        <f>+F133</f>
        <v>1267251</v>
      </c>
      <c r="G132" s="9">
        <f t="shared" si="1"/>
        <v>82749</v>
      </c>
      <c r="H132" s="9"/>
    </row>
    <row r="133" spans="2:8" ht="14.25">
      <c r="B133" s="33"/>
      <c r="C133" s="33"/>
      <c r="D133" s="8" t="s">
        <v>131</v>
      </c>
      <c r="E133" s="9">
        <v>1350000</v>
      </c>
      <c r="F133" s="9">
        <v>1267251</v>
      </c>
      <c r="G133" s="9">
        <f t="shared" si="1"/>
        <v>82749</v>
      </c>
      <c r="H133" s="9"/>
    </row>
    <row r="134" spans="2:8" ht="14.25">
      <c r="B134" s="33"/>
      <c r="C134" s="33"/>
      <c r="D134" s="8" t="s">
        <v>132</v>
      </c>
      <c r="E134" s="9">
        <f>+E135</f>
        <v>40000</v>
      </c>
      <c r="F134" s="9">
        <f>+F135</f>
        <v>23994</v>
      </c>
      <c r="G134" s="9">
        <f t="shared" si="1"/>
        <v>16006</v>
      </c>
      <c r="H134" s="9"/>
    </row>
    <row r="135" spans="2:8" ht="14.25">
      <c r="B135" s="33"/>
      <c r="C135" s="33"/>
      <c r="D135" s="8" t="s">
        <v>133</v>
      </c>
      <c r="E135" s="9">
        <v>40000</v>
      </c>
      <c r="F135" s="9">
        <v>23994</v>
      </c>
      <c r="G135" s="9">
        <f t="shared" ref="G135:G198" si="2">E135-F135</f>
        <v>16006</v>
      </c>
      <c r="H135" s="9"/>
    </row>
    <row r="136" spans="2:8" ht="14.25">
      <c r="B136" s="33"/>
      <c r="C136" s="33"/>
      <c r="D136" s="8" t="s">
        <v>94</v>
      </c>
      <c r="E136" s="9">
        <f>+E137</f>
        <v>630000</v>
      </c>
      <c r="F136" s="9">
        <f>+F137</f>
        <v>536470</v>
      </c>
      <c r="G136" s="9">
        <f t="shared" si="2"/>
        <v>93530</v>
      </c>
      <c r="H136" s="9"/>
    </row>
    <row r="137" spans="2:8" ht="14.25">
      <c r="B137" s="33"/>
      <c r="C137" s="33"/>
      <c r="D137" s="8" t="s">
        <v>95</v>
      </c>
      <c r="E137" s="9">
        <v>630000</v>
      </c>
      <c r="F137" s="9">
        <v>536470</v>
      </c>
      <c r="G137" s="9">
        <f t="shared" si="2"/>
        <v>93530</v>
      </c>
      <c r="H137" s="9"/>
    </row>
    <row r="138" spans="2:8" ht="14.25">
      <c r="B138" s="33"/>
      <c r="C138" s="33"/>
      <c r="D138" s="8" t="s">
        <v>96</v>
      </c>
      <c r="E138" s="9">
        <f>+E139</f>
        <v>1250000</v>
      </c>
      <c r="F138" s="9">
        <f>+F139</f>
        <v>1220470</v>
      </c>
      <c r="G138" s="9">
        <f t="shared" si="2"/>
        <v>29530</v>
      </c>
      <c r="H138" s="9"/>
    </row>
    <row r="139" spans="2:8" ht="14.25">
      <c r="B139" s="33"/>
      <c r="C139" s="33"/>
      <c r="D139" s="8" t="s">
        <v>97</v>
      </c>
      <c r="E139" s="9">
        <v>1250000</v>
      </c>
      <c r="F139" s="9">
        <v>1220470</v>
      </c>
      <c r="G139" s="9">
        <f t="shared" si="2"/>
        <v>29530</v>
      </c>
      <c r="H139" s="9"/>
    </row>
    <row r="140" spans="2:8" ht="14.25">
      <c r="B140" s="33"/>
      <c r="C140" s="33"/>
      <c r="D140" s="8" t="s">
        <v>134</v>
      </c>
      <c r="E140" s="9">
        <f>+E141</f>
        <v>0</v>
      </c>
      <c r="F140" s="9">
        <f>+F141</f>
        <v>0</v>
      </c>
      <c r="G140" s="9">
        <f t="shared" si="2"/>
        <v>0</v>
      </c>
      <c r="H140" s="9"/>
    </row>
    <row r="141" spans="2:8" ht="14.25">
      <c r="B141" s="33"/>
      <c r="C141" s="33"/>
      <c r="D141" s="8" t="s">
        <v>135</v>
      </c>
      <c r="E141" s="9"/>
      <c r="F141" s="9"/>
      <c r="G141" s="9">
        <f t="shared" si="2"/>
        <v>0</v>
      </c>
      <c r="H141" s="9"/>
    </row>
    <row r="142" spans="2:8" ht="14.25">
      <c r="B142" s="33"/>
      <c r="C142" s="33"/>
      <c r="D142" s="8" t="s">
        <v>136</v>
      </c>
      <c r="E142" s="9">
        <f>+E143</f>
        <v>15000</v>
      </c>
      <c r="F142" s="9">
        <f>+F143</f>
        <v>5550</v>
      </c>
      <c r="G142" s="9">
        <f t="shared" si="2"/>
        <v>9450</v>
      </c>
      <c r="H142" s="9"/>
    </row>
    <row r="143" spans="2:8" ht="14.25">
      <c r="B143" s="33"/>
      <c r="C143" s="33"/>
      <c r="D143" s="8" t="s">
        <v>137</v>
      </c>
      <c r="E143" s="9">
        <v>15000</v>
      </c>
      <c r="F143" s="9">
        <v>5550</v>
      </c>
      <c r="G143" s="9">
        <f t="shared" si="2"/>
        <v>9450</v>
      </c>
      <c r="H143" s="9"/>
    </row>
    <row r="144" spans="2:8" ht="14.25">
      <c r="B144" s="33"/>
      <c r="C144" s="33"/>
      <c r="D144" s="8" t="s">
        <v>138</v>
      </c>
      <c r="E144" s="9">
        <f>+E145</f>
        <v>1040000</v>
      </c>
      <c r="F144" s="9">
        <f>+F145</f>
        <v>885028</v>
      </c>
      <c r="G144" s="9">
        <f t="shared" si="2"/>
        <v>154972</v>
      </c>
      <c r="H144" s="9"/>
    </row>
    <row r="145" spans="2:8" ht="14.25">
      <c r="B145" s="33"/>
      <c r="C145" s="33"/>
      <c r="D145" s="8" t="s">
        <v>139</v>
      </c>
      <c r="E145" s="9">
        <v>1040000</v>
      </c>
      <c r="F145" s="9">
        <v>885028</v>
      </c>
      <c r="G145" s="9">
        <f t="shared" si="2"/>
        <v>154972</v>
      </c>
      <c r="H145" s="9"/>
    </row>
    <row r="146" spans="2:8" ht="14.25">
      <c r="B146" s="33"/>
      <c r="C146" s="33"/>
      <c r="D146" s="8" t="s">
        <v>140</v>
      </c>
      <c r="E146" s="9">
        <f>+E147</f>
        <v>720000</v>
      </c>
      <c r="F146" s="9">
        <f>+F147</f>
        <v>697088</v>
      </c>
      <c r="G146" s="9">
        <f t="shared" si="2"/>
        <v>22912</v>
      </c>
      <c r="H146" s="9"/>
    </row>
    <row r="147" spans="2:8" ht="14.25">
      <c r="B147" s="33"/>
      <c r="C147" s="33"/>
      <c r="D147" s="8" t="s">
        <v>141</v>
      </c>
      <c r="E147" s="9">
        <v>720000</v>
      </c>
      <c r="F147" s="9">
        <v>697088</v>
      </c>
      <c r="G147" s="9">
        <f t="shared" si="2"/>
        <v>22912</v>
      </c>
      <c r="H147" s="9"/>
    </row>
    <row r="148" spans="2:8" ht="14.25">
      <c r="B148" s="33"/>
      <c r="C148" s="33"/>
      <c r="D148" s="8" t="s">
        <v>142</v>
      </c>
      <c r="E148" s="9">
        <f>+E149</f>
        <v>160000</v>
      </c>
      <c r="F148" s="9">
        <f>+F149</f>
        <v>135000</v>
      </c>
      <c r="G148" s="9">
        <f t="shared" si="2"/>
        <v>25000</v>
      </c>
      <c r="H148" s="9"/>
    </row>
    <row r="149" spans="2:8" ht="14.25">
      <c r="B149" s="33"/>
      <c r="C149" s="33"/>
      <c r="D149" s="8" t="s">
        <v>143</v>
      </c>
      <c r="E149" s="9">
        <v>160000</v>
      </c>
      <c r="F149" s="9">
        <v>135000</v>
      </c>
      <c r="G149" s="9">
        <f t="shared" si="2"/>
        <v>25000</v>
      </c>
      <c r="H149" s="9"/>
    </row>
    <row r="150" spans="2:8" ht="14.25">
      <c r="B150" s="33"/>
      <c r="C150" s="33"/>
      <c r="D150" s="8" t="s">
        <v>102</v>
      </c>
      <c r="E150" s="9">
        <f>+E151</f>
        <v>110000</v>
      </c>
      <c r="F150" s="9">
        <f>+F151</f>
        <v>46032</v>
      </c>
      <c r="G150" s="9">
        <f t="shared" si="2"/>
        <v>63968</v>
      </c>
      <c r="H150" s="9"/>
    </row>
    <row r="151" spans="2:8" ht="14.25">
      <c r="B151" s="33"/>
      <c r="C151" s="33"/>
      <c r="D151" s="8" t="s">
        <v>103</v>
      </c>
      <c r="E151" s="9">
        <v>110000</v>
      </c>
      <c r="F151" s="9">
        <v>46032</v>
      </c>
      <c r="G151" s="9">
        <f t="shared" si="2"/>
        <v>63968</v>
      </c>
      <c r="H151" s="9"/>
    </row>
    <row r="152" spans="2:8" ht="14.25">
      <c r="B152" s="33"/>
      <c r="C152" s="33"/>
      <c r="D152" s="8" t="s">
        <v>144</v>
      </c>
      <c r="E152" s="9">
        <f>+E153</f>
        <v>0</v>
      </c>
      <c r="F152" s="9">
        <f>+F153</f>
        <v>0</v>
      </c>
      <c r="G152" s="9">
        <f t="shared" si="2"/>
        <v>0</v>
      </c>
      <c r="H152" s="9"/>
    </row>
    <row r="153" spans="2:8" ht="14.25">
      <c r="B153" s="33"/>
      <c r="C153" s="33"/>
      <c r="D153" s="8" t="s">
        <v>145</v>
      </c>
      <c r="E153" s="9">
        <f>+E154</f>
        <v>0</v>
      </c>
      <c r="F153" s="9">
        <f>+F154</f>
        <v>0</v>
      </c>
      <c r="G153" s="9">
        <f t="shared" si="2"/>
        <v>0</v>
      </c>
      <c r="H153" s="9"/>
    </row>
    <row r="154" spans="2:8" ht="14.25">
      <c r="B154" s="33"/>
      <c r="C154" s="33"/>
      <c r="D154" s="8" t="s">
        <v>146</v>
      </c>
      <c r="E154" s="9">
        <f>+E155+E156+E157+E158+E159+E160+E161+E162</f>
        <v>0</v>
      </c>
      <c r="F154" s="9">
        <f>+F155+F156+F157+F158+F159+F160+F161+F162</f>
        <v>0</v>
      </c>
      <c r="G154" s="9">
        <f t="shared" si="2"/>
        <v>0</v>
      </c>
      <c r="H154" s="9"/>
    </row>
    <row r="155" spans="2:8" ht="14.25">
      <c r="B155" s="33"/>
      <c r="C155" s="33"/>
      <c r="D155" s="8" t="s">
        <v>147</v>
      </c>
      <c r="E155" s="9"/>
      <c r="F155" s="9"/>
      <c r="G155" s="9">
        <f t="shared" si="2"/>
        <v>0</v>
      </c>
      <c r="H155" s="9"/>
    </row>
    <row r="156" spans="2:8" ht="14.25">
      <c r="B156" s="33"/>
      <c r="C156" s="33"/>
      <c r="D156" s="8" t="s">
        <v>148</v>
      </c>
      <c r="E156" s="9"/>
      <c r="F156" s="9"/>
      <c r="G156" s="9">
        <f t="shared" si="2"/>
        <v>0</v>
      </c>
      <c r="H156" s="9"/>
    </row>
    <row r="157" spans="2:8" ht="14.25">
      <c r="B157" s="33"/>
      <c r="C157" s="33"/>
      <c r="D157" s="8" t="s">
        <v>149</v>
      </c>
      <c r="E157" s="9"/>
      <c r="F157" s="9"/>
      <c r="G157" s="9">
        <f t="shared" si="2"/>
        <v>0</v>
      </c>
      <c r="H157" s="9"/>
    </row>
    <row r="158" spans="2:8" ht="14.25">
      <c r="B158" s="33"/>
      <c r="C158" s="33"/>
      <c r="D158" s="8" t="s">
        <v>150</v>
      </c>
      <c r="E158" s="9"/>
      <c r="F158" s="9"/>
      <c r="G158" s="9">
        <f t="shared" si="2"/>
        <v>0</v>
      </c>
      <c r="H158" s="9"/>
    </row>
    <row r="159" spans="2:8" ht="14.25">
      <c r="B159" s="33"/>
      <c r="C159" s="33"/>
      <c r="D159" s="8" t="s">
        <v>151</v>
      </c>
      <c r="E159" s="9"/>
      <c r="F159" s="9"/>
      <c r="G159" s="9">
        <f t="shared" si="2"/>
        <v>0</v>
      </c>
      <c r="H159" s="9"/>
    </row>
    <row r="160" spans="2:8" ht="14.25">
      <c r="B160" s="33"/>
      <c r="C160" s="33"/>
      <c r="D160" s="8" t="s">
        <v>152</v>
      </c>
      <c r="E160" s="9"/>
      <c r="F160" s="9"/>
      <c r="G160" s="9">
        <f t="shared" si="2"/>
        <v>0</v>
      </c>
      <c r="H160" s="9"/>
    </row>
    <row r="161" spans="2:8" ht="14.25">
      <c r="B161" s="33"/>
      <c r="C161" s="33"/>
      <c r="D161" s="8" t="s">
        <v>153</v>
      </c>
      <c r="E161" s="9"/>
      <c r="F161" s="9"/>
      <c r="G161" s="9">
        <f t="shared" si="2"/>
        <v>0</v>
      </c>
      <c r="H161" s="9"/>
    </row>
    <row r="162" spans="2:8" ht="14.25">
      <c r="B162" s="33"/>
      <c r="C162" s="33"/>
      <c r="D162" s="8" t="s">
        <v>154</v>
      </c>
      <c r="E162" s="9"/>
      <c r="F162" s="9"/>
      <c r="G162" s="9">
        <f t="shared" si="2"/>
        <v>0</v>
      </c>
      <c r="H162" s="9"/>
    </row>
    <row r="163" spans="2:8" ht="14.25">
      <c r="B163" s="33"/>
      <c r="C163" s="33"/>
      <c r="D163" s="8" t="s">
        <v>155</v>
      </c>
      <c r="E163" s="9">
        <f>+E164</f>
        <v>2159451</v>
      </c>
      <c r="F163" s="9">
        <f>+F164</f>
        <v>2159451</v>
      </c>
      <c r="G163" s="9">
        <f t="shared" si="2"/>
        <v>0</v>
      </c>
      <c r="H163" s="9"/>
    </row>
    <row r="164" spans="2:8" ht="14.25">
      <c r="B164" s="33"/>
      <c r="C164" s="33"/>
      <c r="D164" s="8" t="s">
        <v>156</v>
      </c>
      <c r="E164" s="9">
        <v>2159451</v>
      </c>
      <c r="F164" s="9">
        <v>2159451</v>
      </c>
      <c r="G164" s="9">
        <f t="shared" si="2"/>
        <v>0</v>
      </c>
      <c r="H164" s="9"/>
    </row>
    <row r="165" spans="2:8" ht="14.25">
      <c r="B165" s="33"/>
      <c r="C165" s="33"/>
      <c r="D165" s="8" t="s">
        <v>157</v>
      </c>
      <c r="E165" s="9">
        <f>+E166+E167</f>
        <v>1900000</v>
      </c>
      <c r="F165" s="9">
        <f>+F166+F167</f>
        <v>1824840</v>
      </c>
      <c r="G165" s="9">
        <f t="shared" si="2"/>
        <v>75160</v>
      </c>
      <c r="H165" s="9"/>
    </row>
    <row r="166" spans="2:8" ht="14.25">
      <c r="B166" s="33"/>
      <c r="C166" s="33"/>
      <c r="D166" s="8" t="s">
        <v>158</v>
      </c>
      <c r="E166" s="9">
        <v>1900000</v>
      </c>
      <c r="F166" s="9">
        <v>1824840</v>
      </c>
      <c r="G166" s="9">
        <f t="shared" si="2"/>
        <v>75160</v>
      </c>
      <c r="H166" s="9"/>
    </row>
    <row r="167" spans="2:8" ht="14.25">
      <c r="B167" s="33"/>
      <c r="C167" s="33"/>
      <c r="D167" s="8" t="s">
        <v>102</v>
      </c>
      <c r="E167" s="9"/>
      <c r="F167" s="9"/>
      <c r="G167" s="9">
        <f t="shared" si="2"/>
        <v>0</v>
      </c>
      <c r="H167" s="9"/>
    </row>
    <row r="168" spans="2:8" ht="14.25">
      <c r="B168" s="33"/>
      <c r="C168" s="34"/>
      <c r="D168" s="10" t="s">
        <v>159</v>
      </c>
      <c r="E168" s="11">
        <f>+E47+E69+E107+E152+E163+E165</f>
        <v>167539070</v>
      </c>
      <c r="F168" s="11">
        <f>+F47+F69+F107+F152+F163+F165</f>
        <v>163793589</v>
      </c>
      <c r="G168" s="11">
        <f t="shared" si="2"/>
        <v>3745481</v>
      </c>
      <c r="H168" s="11"/>
    </row>
    <row r="169" spans="2:8" ht="14.25">
      <c r="B169" s="34"/>
      <c r="C169" s="12" t="s">
        <v>160</v>
      </c>
      <c r="D169" s="13"/>
      <c r="E169" s="14">
        <f xml:space="preserve"> +E46 - E168</f>
        <v>-809935</v>
      </c>
      <c r="F169" s="14">
        <f xml:space="preserve"> +F46 - F168</f>
        <v>4748678</v>
      </c>
      <c r="G169" s="14">
        <f t="shared" si="2"/>
        <v>-5558613</v>
      </c>
      <c r="H169" s="14"/>
    </row>
    <row r="170" spans="2:8" ht="14.25">
      <c r="B170" s="32" t="s">
        <v>161</v>
      </c>
      <c r="C170" s="32" t="s">
        <v>10</v>
      </c>
      <c r="D170" s="8" t="s">
        <v>162</v>
      </c>
      <c r="E170" s="9"/>
      <c r="F170" s="9"/>
      <c r="G170" s="9">
        <f t="shared" si="2"/>
        <v>0</v>
      </c>
      <c r="H170" s="9"/>
    </row>
    <row r="171" spans="2:8" ht="14.25">
      <c r="B171" s="33"/>
      <c r="C171" s="33"/>
      <c r="D171" s="8" t="s">
        <v>163</v>
      </c>
      <c r="E171" s="9"/>
      <c r="F171" s="9"/>
      <c r="G171" s="9">
        <f t="shared" si="2"/>
        <v>0</v>
      </c>
      <c r="H171" s="9"/>
    </row>
    <row r="172" spans="2:8" ht="14.25">
      <c r="B172" s="33"/>
      <c r="C172" s="33"/>
      <c r="D172" s="8" t="s">
        <v>164</v>
      </c>
      <c r="E172" s="9"/>
      <c r="F172" s="9"/>
      <c r="G172" s="9">
        <f t="shared" si="2"/>
        <v>0</v>
      </c>
      <c r="H172" s="9"/>
    </row>
    <row r="173" spans="2:8" ht="14.25">
      <c r="B173" s="33"/>
      <c r="C173" s="33"/>
      <c r="D173" s="8" t="s">
        <v>165</v>
      </c>
      <c r="E173" s="9"/>
      <c r="F173" s="9"/>
      <c r="G173" s="9">
        <f t="shared" si="2"/>
        <v>0</v>
      </c>
      <c r="H173" s="9"/>
    </row>
    <row r="174" spans="2:8" ht="14.25">
      <c r="B174" s="33"/>
      <c r="C174" s="34"/>
      <c r="D174" s="10" t="s">
        <v>166</v>
      </c>
      <c r="E174" s="11">
        <f>+E170+E171+E172+E173</f>
        <v>0</v>
      </c>
      <c r="F174" s="11">
        <f>+F170+F171+F172+F173</f>
        <v>0</v>
      </c>
      <c r="G174" s="11">
        <f t="shared" si="2"/>
        <v>0</v>
      </c>
      <c r="H174" s="11"/>
    </row>
    <row r="175" spans="2:8" ht="14.25">
      <c r="B175" s="33"/>
      <c r="C175" s="32" t="s">
        <v>51</v>
      </c>
      <c r="D175" s="8" t="s">
        <v>167</v>
      </c>
      <c r="E175" s="9">
        <f>+E176</f>
        <v>13730637</v>
      </c>
      <c r="F175" s="9">
        <f>+F176</f>
        <v>13730637</v>
      </c>
      <c r="G175" s="9">
        <f t="shared" si="2"/>
        <v>0</v>
      </c>
      <c r="H175" s="9"/>
    </row>
    <row r="176" spans="2:8" ht="14.25">
      <c r="B176" s="33"/>
      <c r="C176" s="33"/>
      <c r="D176" s="8" t="s">
        <v>168</v>
      </c>
      <c r="E176" s="9">
        <v>13730637</v>
      </c>
      <c r="F176" s="9">
        <v>13730637</v>
      </c>
      <c r="G176" s="9">
        <f t="shared" si="2"/>
        <v>0</v>
      </c>
      <c r="H176" s="9"/>
    </row>
    <row r="177" spans="2:8" ht="14.25">
      <c r="B177" s="33"/>
      <c r="C177" s="33"/>
      <c r="D177" s="8" t="s">
        <v>169</v>
      </c>
      <c r="E177" s="9">
        <f>+E178+E179+E180+E181+E182+E183+E184</f>
        <v>1828208</v>
      </c>
      <c r="F177" s="9">
        <f>+F178+F179+F180+F181+F182+F183+F184</f>
        <v>1828208</v>
      </c>
      <c r="G177" s="9">
        <f t="shared" si="2"/>
        <v>0</v>
      </c>
      <c r="H177" s="9"/>
    </row>
    <row r="178" spans="2:8" ht="14.25">
      <c r="B178" s="33"/>
      <c r="C178" s="33"/>
      <c r="D178" s="8" t="s">
        <v>170</v>
      </c>
      <c r="E178" s="9"/>
      <c r="F178" s="9"/>
      <c r="G178" s="9">
        <f t="shared" si="2"/>
        <v>0</v>
      </c>
      <c r="H178" s="9"/>
    </row>
    <row r="179" spans="2:8" ht="14.25">
      <c r="B179" s="33"/>
      <c r="C179" s="33"/>
      <c r="D179" s="8" t="s">
        <v>171</v>
      </c>
      <c r="E179" s="9"/>
      <c r="F179" s="9"/>
      <c r="G179" s="9">
        <f t="shared" si="2"/>
        <v>0</v>
      </c>
      <c r="H179" s="9"/>
    </row>
    <row r="180" spans="2:8" ht="14.25">
      <c r="B180" s="33"/>
      <c r="C180" s="33"/>
      <c r="D180" s="8" t="s">
        <v>172</v>
      </c>
      <c r="E180" s="9"/>
      <c r="F180" s="9"/>
      <c r="G180" s="9">
        <f t="shared" si="2"/>
        <v>0</v>
      </c>
      <c r="H180" s="9"/>
    </row>
    <row r="181" spans="2:8" ht="14.25">
      <c r="B181" s="33"/>
      <c r="C181" s="33"/>
      <c r="D181" s="8" t="s">
        <v>173</v>
      </c>
      <c r="E181" s="9">
        <v>856208</v>
      </c>
      <c r="F181" s="9">
        <v>856208</v>
      </c>
      <c r="G181" s="9">
        <f t="shared" si="2"/>
        <v>0</v>
      </c>
      <c r="H181" s="9"/>
    </row>
    <row r="182" spans="2:8" ht="14.25">
      <c r="B182" s="33"/>
      <c r="C182" s="33"/>
      <c r="D182" s="8" t="s">
        <v>174</v>
      </c>
      <c r="E182" s="9">
        <v>972000</v>
      </c>
      <c r="F182" s="9">
        <v>972000</v>
      </c>
      <c r="G182" s="9">
        <f t="shared" si="2"/>
        <v>0</v>
      </c>
      <c r="H182" s="9"/>
    </row>
    <row r="183" spans="2:8" ht="14.25">
      <c r="B183" s="33"/>
      <c r="C183" s="33"/>
      <c r="D183" s="8" t="s">
        <v>175</v>
      </c>
      <c r="E183" s="9"/>
      <c r="F183" s="9"/>
      <c r="G183" s="9">
        <f t="shared" si="2"/>
        <v>0</v>
      </c>
      <c r="H183" s="9"/>
    </row>
    <row r="184" spans="2:8" ht="14.25">
      <c r="B184" s="33"/>
      <c r="C184" s="33"/>
      <c r="D184" s="8" t="s">
        <v>176</v>
      </c>
      <c r="E184" s="9"/>
      <c r="F184" s="9"/>
      <c r="G184" s="9">
        <f t="shared" si="2"/>
        <v>0</v>
      </c>
      <c r="H184" s="9"/>
    </row>
    <row r="185" spans="2:8" ht="14.25">
      <c r="B185" s="33"/>
      <c r="C185" s="33"/>
      <c r="D185" s="8" t="s">
        <v>177</v>
      </c>
      <c r="E185" s="9">
        <f>+E186</f>
        <v>1115856</v>
      </c>
      <c r="F185" s="9">
        <f>+F186</f>
        <v>1115856</v>
      </c>
      <c r="G185" s="9">
        <f t="shared" si="2"/>
        <v>0</v>
      </c>
      <c r="H185" s="9"/>
    </row>
    <row r="186" spans="2:8" ht="14.25">
      <c r="B186" s="33"/>
      <c r="C186" s="33"/>
      <c r="D186" s="8" t="s">
        <v>178</v>
      </c>
      <c r="E186" s="9">
        <v>1115856</v>
      </c>
      <c r="F186" s="9">
        <v>1115856</v>
      </c>
      <c r="G186" s="9">
        <f t="shared" si="2"/>
        <v>0</v>
      </c>
      <c r="H186" s="9"/>
    </row>
    <row r="187" spans="2:8" ht="14.25">
      <c r="B187" s="33"/>
      <c r="C187" s="34"/>
      <c r="D187" s="10" t="s">
        <v>179</v>
      </c>
      <c r="E187" s="11">
        <f>+E175+E177+E185</f>
        <v>16674701</v>
      </c>
      <c r="F187" s="11">
        <f>+F175+F177+F185</f>
        <v>16674701</v>
      </c>
      <c r="G187" s="11">
        <f t="shared" si="2"/>
        <v>0</v>
      </c>
      <c r="H187" s="11"/>
    </row>
    <row r="188" spans="2:8" ht="14.25">
      <c r="B188" s="34"/>
      <c r="C188" s="15" t="s">
        <v>180</v>
      </c>
      <c r="D188" s="13"/>
      <c r="E188" s="14">
        <f xml:space="preserve"> +E174 - E187</f>
        <v>-16674701</v>
      </c>
      <c r="F188" s="14">
        <f xml:space="preserve"> +F174 - F187</f>
        <v>-16674701</v>
      </c>
      <c r="G188" s="14">
        <f t="shared" si="2"/>
        <v>0</v>
      </c>
      <c r="H188" s="14"/>
    </row>
    <row r="189" spans="2:8" ht="14.25">
      <c r="B189" s="32" t="s">
        <v>181</v>
      </c>
      <c r="C189" s="32" t="s">
        <v>10</v>
      </c>
      <c r="D189" s="8" t="s">
        <v>182</v>
      </c>
      <c r="E189" s="9">
        <f>+E190+E191</f>
        <v>0</v>
      </c>
      <c r="F189" s="9">
        <f>+F190+F191</f>
        <v>0</v>
      </c>
      <c r="G189" s="9">
        <f t="shared" si="2"/>
        <v>0</v>
      </c>
      <c r="H189" s="9"/>
    </row>
    <row r="190" spans="2:8" ht="14.25">
      <c r="B190" s="33"/>
      <c r="C190" s="33"/>
      <c r="D190" s="8" t="s">
        <v>183</v>
      </c>
      <c r="E190" s="9"/>
      <c r="F190" s="9"/>
      <c r="G190" s="9">
        <f t="shared" si="2"/>
        <v>0</v>
      </c>
      <c r="H190" s="9"/>
    </row>
    <row r="191" spans="2:8" ht="14.25">
      <c r="B191" s="33"/>
      <c r="C191" s="33"/>
      <c r="D191" s="8" t="s">
        <v>184</v>
      </c>
      <c r="E191" s="9">
        <f>+E192+E193+E194+E195</f>
        <v>0</v>
      </c>
      <c r="F191" s="9">
        <f>+F192+F193+F194+F195</f>
        <v>0</v>
      </c>
      <c r="G191" s="9">
        <f t="shared" si="2"/>
        <v>0</v>
      </c>
      <c r="H191" s="9"/>
    </row>
    <row r="192" spans="2:8" ht="14.25">
      <c r="B192" s="33"/>
      <c r="C192" s="33"/>
      <c r="D192" s="8" t="s">
        <v>185</v>
      </c>
      <c r="E192" s="9"/>
      <c r="F192" s="9"/>
      <c r="G192" s="9">
        <f t="shared" si="2"/>
        <v>0</v>
      </c>
      <c r="H192" s="9"/>
    </row>
    <row r="193" spans="2:8" ht="14.25">
      <c r="B193" s="33"/>
      <c r="C193" s="33"/>
      <c r="D193" s="8" t="s">
        <v>186</v>
      </c>
      <c r="E193" s="9"/>
      <c r="F193" s="9"/>
      <c r="G193" s="9">
        <f t="shared" si="2"/>
        <v>0</v>
      </c>
      <c r="H193" s="9"/>
    </row>
    <row r="194" spans="2:8" ht="14.25">
      <c r="B194" s="33"/>
      <c r="C194" s="33"/>
      <c r="D194" s="8" t="s">
        <v>187</v>
      </c>
      <c r="E194" s="9"/>
      <c r="F194" s="9"/>
      <c r="G194" s="9">
        <f t="shared" si="2"/>
        <v>0</v>
      </c>
      <c r="H194" s="9"/>
    </row>
    <row r="195" spans="2:8" ht="14.25">
      <c r="B195" s="33"/>
      <c r="C195" s="33"/>
      <c r="D195" s="8" t="s">
        <v>188</v>
      </c>
      <c r="E195" s="9"/>
      <c r="F195" s="9"/>
      <c r="G195" s="9">
        <f t="shared" si="2"/>
        <v>0</v>
      </c>
      <c r="H195" s="9"/>
    </row>
    <row r="196" spans="2:8" ht="14.25">
      <c r="B196" s="33"/>
      <c r="C196" s="33"/>
      <c r="D196" s="8" t="s">
        <v>189</v>
      </c>
      <c r="E196" s="9">
        <f>+E197+E198</f>
        <v>40000000</v>
      </c>
      <c r="F196" s="9">
        <f>+F197+F198</f>
        <v>40000000</v>
      </c>
      <c r="G196" s="9">
        <f t="shared" si="2"/>
        <v>0</v>
      </c>
      <c r="H196" s="9"/>
    </row>
    <row r="197" spans="2:8" ht="14.25">
      <c r="B197" s="33"/>
      <c r="C197" s="33"/>
      <c r="D197" s="8" t="s">
        <v>190</v>
      </c>
      <c r="E197" s="9">
        <v>40000000</v>
      </c>
      <c r="F197" s="9">
        <v>40000000</v>
      </c>
      <c r="G197" s="9">
        <f t="shared" si="2"/>
        <v>0</v>
      </c>
      <c r="H197" s="9"/>
    </row>
    <row r="198" spans="2:8" ht="14.25">
      <c r="B198" s="33"/>
      <c r="C198" s="33"/>
      <c r="D198" s="8" t="s">
        <v>191</v>
      </c>
      <c r="E198" s="9"/>
      <c r="F198" s="9"/>
      <c r="G198" s="9">
        <f t="shared" si="2"/>
        <v>0</v>
      </c>
      <c r="H198" s="9"/>
    </row>
    <row r="199" spans="2:8" ht="14.25">
      <c r="B199" s="33"/>
      <c r="C199" s="34"/>
      <c r="D199" s="10" t="s">
        <v>192</v>
      </c>
      <c r="E199" s="11">
        <f>+E189+E196</f>
        <v>40000000</v>
      </c>
      <c r="F199" s="11">
        <f>+F189+F196</f>
        <v>40000000</v>
      </c>
      <c r="G199" s="11">
        <f t="shared" ref="G199:G211" si="3">E199-F199</f>
        <v>0</v>
      </c>
      <c r="H199" s="11"/>
    </row>
    <row r="200" spans="2:8" ht="14.25">
      <c r="B200" s="33"/>
      <c r="C200" s="32" t="s">
        <v>51</v>
      </c>
      <c r="D200" s="8" t="s">
        <v>193</v>
      </c>
      <c r="E200" s="9">
        <f>+E201+E202</f>
        <v>1735824</v>
      </c>
      <c r="F200" s="9">
        <f>+F201+F202</f>
        <v>1735824</v>
      </c>
      <c r="G200" s="9">
        <f t="shared" si="3"/>
        <v>0</v>
      </c>
      <c r="H200" s="9"/>
    </row>
    <row r="201" spans="2:8" ht="14.25">
      <c r="B201" s="33"/>
      <c r="C201" s="33"/>
      <c r="D201" s="8" t="s">
        <v>194</v>
      </c>
      <c r="E201" s="9">
        <v>1735824</v>
      </c>
      <c r="F201" s="9">
        <v>1735824</v>
      </c>
      <c r="G201" s="9">
        <f t="shared" si="3"/>
        <v>0</v>
      </c>
      <c r="H201" s="9"/>
    </row>
    <row r="202" spans="2:8" ht="14.25">
      <c r="B202" s="33"/>
      <c r="C202" s="33"/>
      <c r="D202" s="8" t="s">
        <v>195</v>
      </c>
      <c r="E202" s="9">
        <f>+E203+E204</f>
        <v>0</v>
      </c>
      <c r="F202" s="9">
        <f>+F203+F204</f>
        <v>0</v>
      </c>
      <c r="G202" s="9">
        <f t="shared" si="3"/>
        <v>0</v>
      </c>
      <c r="H202" s="9"/>
    </row>
    <row r="203" spans="2:8" ht="14.25">
      <c r="B203" s="33"/>
      <c r="C203" s="33"/>
      <c r="D203" s="8" t="s">
        <v>196</v>
      </c>
      <c r="E203" s="9"/>
      <c r="F203" s="9"/>
      <c r="G203" s="9">
        <f t="shared" si="3"/>
        <v>0</v>
      </c>
      <c r="H203" s="9"/>
    </row>
    <row r="204" spans="2:8" ht="14.25">
      <c r="B204" s="33"/>
      <c r="C204" s="33"/>
      <c r="D204" s="8" t="s">
        <v>197</v>
      </c>
      <c r="E204" s="9"/>
      <c r="F204" s="9"/>
      <c r="G204" s="9">
        <f t="shared" si="3"/>
        <v>0</v>
      </c>
      <c r="H204" s="9"/>
    </row>
    <row r="205" spans="2:8" ht="14.25">
      <c r="B205" s="33"/>
      <c r="C205" s="33"/>
      <c r="D205" s="16" t="s">
        <v>198</v>
      </c>
      <c r="E205" s="17">
        <f>+E206+E207</f>
        <v>0</v>
      </c>
      <c r="F205" s="17">
        <f>+F206+F207</f>
        <v>0</v>
      </c>
      <c r="G205" s="17">
        <f t="shared" si="3"/>
        <v>0</v>
      </c>
      <c r="H205" s="17"/>
    </row>
    <row r="206" spans="2:8" ht="14.25">
      <c r="B206" s="33"/>
      <c r="C206" s="33"/>
      <c r="D206" s="16" t="s">
        <v>199</v>
      </c>
      <c r="E206" s="17"/>
      <c r="F206" s="17"/>
      <c r="G206" s="17">
        <f t="shared" si="3"/>
        <v>0</v>
      </c>
      <c r="H206" s="17"/>
    </row>
    <row r="207" spans="2:8" ht="14.25">
      <c r="B207" s="33"/>
      <c r="C207" s="33"/>
      <c r="D207" s="18" t="s">
        <v>200</v>
      </c>
      <c r="E207" s="17"/>
      <c r="F207" s="17"/>
      <c r="G207" s="17">
        <f t="shared" si="3"/>
        <v>0</v>
      </c>
      <c r="H207" s="17"/>
    </row>
    <row r="208" spans="2:8" ht="14.25">
      <c r="B208" s="33"/>
      <c r="C208" s="33"/>
      <c r="D208" s="16" t="s">
        <v>201</v>
      </c>
      <c r="E208" s="17">
        <f>+E209</f>
        <v>0</v>
      </c>
      <c r="F208" s="17">
        <f>+F209</f>
        <v>0</v>
      </c>
      <c r="G208" s="17">
        <f t="shared" si="3"/>
        <v>0</v>
      </c>
      <c r="H208" s="17"/>
    </row>
    <row r="209" spans="2:8" ht="14.25">
      <c r="B209" s="33"/>
      <c r="C209" s="33"/>
      <c r="D209" s="16" t="s">
        <v>202</v>
      </c>
      <c r="E209" s="17"/>
      <c r="F209" s="17"/>
      <c r="G209" s="17">
        <f t="shared" si="3"/>
        <v>0</v>
      </c>
      <c r="H209" s="17"/>
    </row>
    <row r="210" spans="2:8" ht="14.25">
      <c r="B210" s="33"/>
      <c r="C210" s="34"/>
      <c r="D210" s="19" t="s">
        <v>203</v>
      </c>
      <c r="E210" s="20">
        <f>+E200+E205+E208</f>
        <v>1735824</v>
      </c>
      <c r="F210" s="20">
        <f>+F200+F205+F208</f>
        <v>1735824</v>
      </c>
      <c r="G210" s="20">
        <f t="shared" si="3"/>
        <v>0</v>
      </c>
      <c r="H210" s="20"/>
    </row>
    <row r="211" spans="2:8" ht="14.25">
      <c r="B211" s="34"/>
      <c r="C211" s="15" t="s">
        <v>204</v>
      </c>
      <c r="D211" s="13"/>
      <c r="E211" s="14">
        <f xml:space="preserve"> +E199 - E210</f>
        <v>38264176</v>
      </c>
      <c r="F211" s="14">
        <f xml:space="preserve"> +F199 - F210</f>
        <v>38264176</v>
      </c>
      <c r="G211" s="14">
        <f t="shared" si="3"/>
        <v>0</v>
      </c>
      <c r="H211" s="14"/>
    </row>
    <row r="212" spans="2:8" ht="14.25">
      <c r="B212" s="21" t="s">
        <v>205</v>
      </c>
      <c r="C212" s="22"/>
      <c r="D212" s="23"/>
      <c r="E212" s="24"/>
      <c r="F212" s="24"/>
      <c r="G212" s="24">
        <f>E212 + E213</f>
        <v>0</v>
      </c>
      <c r="H212" s="24"/>
    </row>
    <row r="213" spans="2:8" ht="14.25">
      <c r="B213" s="25"/>
      <c r="C213" s="26"/>
      <c r="D213" s="27"/>
      <c r="E213" s="28"/>
      <c r="F213" s="28"/>
      <c r="G213" s="28"/>
      <c r="H213" s="28"/>
    </row>
    <row r="214" spans="2:8" ht="14.25">
      <c r="B214" s="15" t="s">
        <v>206</v>
      </c>
      <c r="C214" s="12"/>
      <c r="D214" s="13"/>
      <c r="E214" s="14">
        <f xml:space="preserve"> +E169 +E188 +E211 - (E212 + E213)</f>
        <v>20779540</v>
      </c>
      <c r="F214" s="14">
        <f xml:space="preserve"> +F169 +F188 +F211 - (F212 + F213)</f>
        <v>26338153</v>
      </c>
      <c r="G214" s="14">
        <f t="shared" ref="G214:G216" si="4">E214-F214</f>
        <v>-5558613</v>
      </c>
      <c r="H214" s="14"/>
    </row>
    <row r="215" spans="2:8" ht="14.25">
      <c r="B215" s="15" t="s">
        <v>207</v>
      </c>
      <c r="C215" s="12"/>
      <c r="D215" s="13"/>
      <c r="E215" s="14">
        <v>21076042</v>
      </c>
      <c r="F215" s="14">
        <v>21076042</v>
      </c>
      <c r="G215" s="14">
        <f t="shared" si="4"/>
        <v>0</v>
      </c>
      <c r="H215" s="14"/>
    </row>
    <row r="216" spans="2:8" ht="14.25">
      <c r="B216" s="15" t="s">
        <v>208</v>
      </c>
      <c r="C216" s="12"/>
      <c r="D216" s="13"/>
      <c r="E216" s="14">
        <f xml:space="preserve"> +E214 +E215</f>
        <v>41855582</v>
      </c>
      <c r="F216" s="14">
        <f xml:space="preserve"> +F214 +F215</f>
        <v>47414195</v>
      </c>
      <c r="G216" s="14">
        <f t="shared" si="4"/>
        <v>-5558613</v>
      </c>
      <c r="H216" s="14"/>
    </row>
  </sheetData>
  <mergeCells count="12">
    <mergeCell ref="B170:B188"/>
    <mergeCell ref="C170:C174"/>
    <mergeCell ref="C175:C187"/>
    <mergeCell ref="B189:B211"/>
    <mergeCell ref="C189:C199"/>
    <mergeCell ref="C200:C210"/>
    <mergeCell ref="B2:H2"/>
    <mergeCell ref="B3:H3"/>
    <mergeCell ref="B5:D5"/>
    <mergeCell ref="B6:B169"/>
    <mergeCell ref="C6:C46"/>
    <mergeCell ref="C47:C168"/>
  </mergeCells>
  <phoneticPr fontId="2"/>
  <pageMargins left="0.7" right="0.7" top="0.75" bottom="0.75" header="0.3" footer="0.3"/>
  <pageSetup paperSize="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本部</vt:lpstr>
      <vt:lpstr>かしわ荘</vt:lpstr>
      <vt:lpstr>緑ヶ丘育成園</vt:lpstr>
      <vt:lpstr>栃の葉荘</vt:lpstr>
      <vt:lpstr>みどり</vt:lpstr>
      <vt:lpstr>よこまち</vt:lpstr>
      <vt:lpstr>小俣宿・らふ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OHTA-03</dc:creator>
  <cp:lastModifiedBy>OHTA-03</cp:lastModifiedBy>
  <dcterms:created xsi:type="dcterms:W3CDTF">2019-08-26T00:48:53Z</dcterms:created>
  <dcterms:modified xsi:type="dcterms:W3CDTF">2019-08-26T01:02:21Z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