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HTA-03\Documents\★a.ohta★\00 仕事\01 法人\21 財務諸表等電子開示システム【6月】\H31 財務諸表等入力システム\190826\"/>
    </mc:Choice>
  </mc:AlternateContent>
  <bookViews>
    <workbookView xWindow="0" yWindow="0" windowWidth="20490" windowHeight="8355"/>
  </bookViews>
  <sheets>
    <sheet name="第一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38" i="1"/>
  <c r="F36" i="1"/>
  <c r="G36" i="1" s="1"/>
  <c r="E36" i="1"/>
  <c r="G35" i="1"/>
  <c r="G34" i="1"/>
  <c r="G33" i="1"/>
  <c r="F33" i="1"/>
  <c r="F37" i="1" s="1"/>
  <c r="E33" i="1"/>
  <c r="E37" i="1" s="1"/>
  <c r="G37" i="1" s="1"/>
  <c r="G32" i="1"/>
  <c r="F30" i="1"/>
  <c r="F31" i="1" s="1"/>
  <c r="E30" i="1"/>
  <c r="G29" i="1"/>
  <c r="G28" i="1"/>
  <c r="G27" i="1"/>
  <c r="F26" i="1"/>
  <c r="E26" i="1"/>
  <c r="G26" i="1" s="1"/>
  <c r="G25" i="1"/>
  <c r="G24" i="1"/>
  <c r="G23" i="1"/>
  <c r="G22" i="1"/>
  <c r="F20" i="1"/>
  <c r="G20" i="1" s="1"/>
  <c r="E20" i="1"/>
  <c r="G19" i="1"/>
  <c r="G18" i="1"/>
  <c r="G17" i="1"/>
  <c r="G16" i="1"/>
  <c r="G15" i="1"/>
  <c r="G14" i="1"/>
  <c r="G13" i="1"/>
  <c r="F13" i="1"/>
  <c r="F21" i="1" s="1"/>
  <c r="E13" i="1"/>
  <c r="E21" i="1" s="1"/>
  <c r="G12" i="1"/>
  <c r="G11" i="1"/>
  <c r="G10" i="1"/>
  <c r="G9" i="1"/>
  <c r="G8" i="1"/>
  <c r="G21" i="1" l="1"/>
  <c r="F40" i="1"/>
  <c r="F42" i="1" s="1"/>
  <c r="G30" i="1"/>
  <c r="E31" i="1"/>
  <c r="G31" i="1" s="1"/>
  <c r="E40" i="1" l="1"/>
  <c r="E42" i="1" l="1"/>
  <c r="G42" i="1" s="1"/>
  <c r="G40" i="1"/>
</calcChain>
</file>

<file path=xl/sharedStrings.xml><?xml version="1.0" encoding="utf-8"?>
<sst xmlns="http://schemas.openxmlformats.org/spreadsheetml/2006/main" count="52" uniqueCount="48">
  <si>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</si>
  <si>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</si>
  <si>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</si>
  <si>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</si>
  <si>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</si>
  <si>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</si>
  <si>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</si>
  <si>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</si>
  <si>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</si>
  <si>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</si>
  <si>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</si>
  <si>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</si>
  <si>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障害福祉サービス等事業収入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</si>
  <si>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</si>
  <si>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</si>
  <si>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</si>
  <si>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</si>
  <si>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</si>
  <si>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</si>
  <si>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</si>
  <si>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</si>
  <si>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</si>
  <si>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支払利息支出</t>
  </si>
  <si>
    <t>その他の支出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</si>
  <si>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</si>
  <si>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</si>
  <si>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</si>
  <si>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</si>
  <si>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</si>
  <si>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</si>
  <si>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</si>
  <si>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施設整備等収入計（４）</t>
  </si>
  <si>
    <t>設備資金借入金元金償還支出</t>
  </si>
  <si>
    <t>固定資産取得支出</t>
  </si>
  <si>
    <t>ファイナンス・リース債務の返済支出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</si>
  <si>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</si>
  <si>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</si>
  <si>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</si>
  <si>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</si>
  <si>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その他の活動収入計（７）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</si>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</sst>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NumberFormat="1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NumberFormat="1" applyFont="1" applyFill="1" applyBorder="1" applyAlignment="1">
      <alignment vertical="center" textRotation="255"/>
    </xf>
    <xf numFmtId="0" fontId="7" fillId="0" borderId="12" xfId="2" applyNumberFormat="1" applyFont="1" applyFill="1" applyBorder="1" applyAlignment="1">
      <alignment vertical="center"/>
    </xf>
    <xf numFmtId="0" fontId="7" fillId="0" borderId="13" xfId="2" applyNumberFormat="1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4" xfId="2" applyNumberFormat="1" applyFont="1" applyFill="1" applyBorder="1" applyAlignment="1">
      <alignment vertical="center" textRotation="255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2"/>
  <sheetViews>
    <sheetView showGridLines="0" tabSelected="1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36" t="s">
        <v>1</v>
      </c>
      <c r="C3" s="36"/>
      <c r="D3" s="36"/>
      <c r="E3" s="36"/>
      <c r="F3" s="36"/>
      <c r="G3" s="36"/>
      <c r="H3" s="36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37" t="s">
        <v>2</v>
      </c>
      <c r="C5" s="37"/>
      <c r="D5" s="37"/>
      <c r="E5" s="37"/>
      <c r="F5" s="37"/>
      <c r="G5" s="37"/>
      <c r="H5" s="37"/>
    </row>
    <row r="6" spans="2:8" ht="15.75">
      <c r="B6" s="5"/>
      <c r="C6" s="5"/>
      <c r="D6" s="5"/>
      <c r="E6" s="5"/>
      <c r="F6" s="3"/>
      <c r="G6" s="3"/>
      <c r="H6" s="5" t="s">
        <v>3</v>
      </c>
    </row>
    <row r="7" spans="2:8" ht="14.25">
      <c r="B7" s="38" t="s">
        <v>4</v>
      </c>
      <c r="C7" s="38"/>
      <c r="D7" s="38"/>
      <c r="E7" s="6" t="s">
        <v>5</v>
      </c>
      <c r="F7" s="6" t="s">
        <v>6</v>
      </c>
      <c r="G7" s="6" t="s">
        <v>7</v>
      </c>
      <c r="H7" s="6" t="s">
        <v>8</v>
      </c>
    </row>
    <row r="8" spans="2:8" ht="14.25">
      <c r="B8" s="33" t="s">
        <v>9</v>
      </c>
      <c r="C8" s="33" t="s">
        <v>10</v>
      </c>
      <c r="D8" s="7" t="s">
        <v>11</v>
      </c>
      <c r="E8" s="8">
        <v>7000000</v>
      </c>
      <c r="F8" s="9">
        <v>7581389</v>
      </c>
      <c r="G8" s="9">
        <f>E8-F8</f>
        <v>-581389</v>
      </c>
      <c r="H8" s="9"/>
    </row>
    <row r="9" spans="2:8" ht="14.25">
      <c r="B9" s="34"/>
      <c r="C9" s="34"/>
      <c r="D9" s="10" t="s">
        <v>12</v>
      </c>
      <c r="E9" s="11">
        <v>2118720800</v>
      </c>
      <c r="F9" s="12">
        <v>2123027388</v>
      </c>
      <c r="G9" s="12">
        <f t="shared" ref="G9:G42" si="0">E9-F9</f>
        <v>-4306588</v>
      </c>
      <c r="H9" s="12"/>
    </row>
    <row r="10" spans="2:8" ht="14.25">
      <c r="B10" s="34"/>
      <c r="C10" s="34"/>
      <c r="D10" s="10" t="s">
        <v>13</v>
      </c>
      <c r="E10" s="11">
        <v>23540000</v>
      </c>
      <c r="F10" s="12">
        <v>24869598</v>
      </c>
      <c r="G10" s="12">
        <f t="shared" si="0"/>
        <v>-1329598</v>
      </c>
      <c r="H10" s="12"/>
    </row>
    <row r="11" spans="2:8" ht="14.25">
      <c r="B11" s="34"/>
      <c r="C11" s="34"/>
      <c r="D11" s="10" t="s">
        <v>14</v>
      </c>
      <c r="E11" s="11">
        <v>123335</v>
      </c>
      <c r="F11" s="12">
        <v>104790</v>
      </c>
      <c r="G11" s="12">
        <f t="shared" si="0"/>
        <v>18545</v>
      </c>
      <c r="H11" s="12"/>
    </row>
    <row r="12" spans="2:8" ht="14.25">
      <c r="B12" s="34"/>
      <c r="C12" s="34"/>
      <c r="D12" s="10" t="s">
        <v>15</v>
      </c>
      <c r="E12" s="13">
        <v>56676394</v>
      </c>
      <c r="F12" s="12">
        <v>58295585</v>
      </c>
      <c r="G12" s="12">
        <f t="shared" si="0"/>
        <v>-1619191</v>
      </c>
      <c r="H12" s="12"/>
    </row>
    <row r="13" spans="2:8" ht="14.25">
      <c r="B13" s="34"/>
      <c r="C13" s="35"/>
      <c r="D13" s="14" t="s">
        <v>16</v>
      </c>
      <c r="E13" s="15">
        <f>+E8+E9+E10+E11+E12</f>
        <v>2206060529</v>
      </c>
      <c r="F13" s="16">
        <f>+F8+F9+F10+F11+F12</f>
        <v>2213878750</v>
      </c>
      <c r="G13" s="16">
        <f t="shared" si="0"/>
        <v>-7818221</v>
      </c>
      <c r="H13" s="16"/>
    </row>
    <row r="14" spans="2:8" ht="14.25">
      <c r="B14" s="34"/>
      <c r="C14" s="33" t="s">
        <v>17</v>
      </c>
      <c r="D14" s="10" t="s">
        <v>18</v>
      </c>
      <c r="E14" s="8">
        <v>1342777647</v>
      </c>
      <c r="F14" s="12">
        <v>1323016178</v>
      </c>
      <c r="G14" s="12">
        <f t="shared" si="0"/>
        <v>19761469</v>
      </c>
      <c r="H14" s="12"/>
    </row>
    <row r="15" spans="2:8" ht="14.25">
      <c r="B15" s="34"/>
      <c r="C15" s="34"/>
      <c r="D15" s="10" t="s">
        <v>19</v>
      </c>
      <c r="E15" s="11">
        <v>377998992</v>
      </c>
      <c r="F15" s="12">
        <v>333978926</v>
      </c>
      <c r="G15" s="12">
        <f t="shared" si="0"/>
        <v>44020066</v>
      </c>
      <c r="H15" s="12"/>
    </row>
    <row r="16" spans="2:8" ht="14.25">
      <c r="B16" s="34"/>
      <c r="C16" s="34"/>
      <c r="D16" s="10" t="s">
        <v>20</v>
      </c>
      <c r="E16" s="11">
        <v>314949000</v>
      </c>
      <c r="F16" s="12">
        <v>281656385</v>
      </c>
      <c r="G16" s="12">
        <f t="shared" si="0"/>
        <v>33292615</v>
      </c>
      <c r="H16" s="12"/>
    </row>
    <row r="17" spans="2:8" ht="14.25">
      <c r="B17" s="34"/>
      <c r="C17" s="34"/>
      <c r="D17" s="10" t="s">
        <v>21</v>
      </c>
      <c r="E17" s="11">
        <v>7000000</v>
      </c>
      <c r="F17" s="12">
        <v>7543703</v>
      </c>
      <c r="G17" s="12">
        <f t="shared" si="0"/>
        <v>-543703</v>
      </c>
      <c r="H17" s="12"/>
    </row>
    <row r="18" spans="2:8" ht="14.25">
      <c r="B18" s="34"/>
      <c r="C18" s="34"/>
      <c r="D18" s="10" t="s">
        <v>22</v>
      </c>
      <c r="E18" s="11">
        <v>2491451</v>
      </c>
      <c r="F18" s="12">
        <v>2489087</v>
      </c>
      <c r="G18" s="12">
        <f t="shared" si="0"/>
        <v>2364</v>
      </c>
      <c r="H18" s="12"/>
    </row>
    <row r="19" spans="2:8" ht="14.25">
      <c r="B19" s="34"/>
      <c r="C19" s="34"/>
      <c r="D19" s="10" t="s">
        <v>23</v>
      </c>
      <c r="E19" s="13">
        <v>21080000</v>
      </c>
      <c r="F19" s="12">
        <v>20289619</v>
      </c>
      <c r="G19" s="12">
        <f t="shared" si="0"/>
        <v>790381</v>
      </c>
      <c r="H19" s="12"/>
    </row>
    <row r="20" spans="2:8" ht="14.25">
      <c r="B20" s="34"/>
      <c r="C20" s="35"/>
      <c r="D20" s="14" t="s">
        <v>24</v>
      </c>
      <c r="E20" s="15">
        <f>+E14+E15+E16+E17+E18+E19</f>
        <v>2066297090</v>
      </c>
      <c r="F20" s="16">
        <f>+F14+F15+F16+F17+F18+F19</f>
        <v>1968973898</v>
      </c>
      <c r="G20" s="16">
        <f t="shared" si="0"/>
        <v>97323192</v>
      </c>
      <c r="H20" s="16"/>
    </row>
    <row r="21" spans="2:8" ht="14.25">
      <c r="B21" s="35"/>
      <c r="C21" s="17" t="s">
        <v>25</v>
      </c>
      <c r="D21" s="18"/>
      <c r="E21" s="15">
        <f xml:space="preserve"> +E13 - E20</f>
        <v>139763439</v>
      </c>
      <c r="F21" s="19">
        <f xml:space="preserve"> +F13 - F20</f>
        <v>244904852</v>
      </c>
      <c r="G21" s="19">
        <f t="shared" si="0"/>
        <v>-105141413</v>
      </c>
      <c r="H21" s="19"/>
    </row>
    <row r="22" spans="2:8" ht="14.25">
      <c r="B22" s="33" t="s">
        <v>26</v>
      </c>
      <c r="C22" s="33" t="s">
        <v>10</v>
      </c>
      <c r="D22" s="10" t="s">
        <v>27</v>
      </c>
      <c r="E22" s="8">
        <v>0</v>
      </c>
      <c r="F22" s="12">
        <v>0</v>
      </c>
      <c r="G22" s="12">
        <f t="shared" si="0"/>
        <v>0</v>
      </c>
      <c r="H22" s="12"/>
    </row>
    <row r="23" spans="2:8" ht="14.25">
      <c r="B23" s="34"/>
      <c r="C23" s="34"/>
      <c r="D23" s="10" t="s">
        <v>28</v>
      </c>
      <c r="E23" s="11">
        <v>0</v>
      </c>
      <c r="F23" s="12">
        <v>0</v>
      </c>
      <c r="G23" s="12">
        <f t="shared" si="0"/>
        <v>0</v>
      </c>
      <c r="H23" s="12"/>
    </row>
    <row r="24" spans="2:8" ht="14.25">
      <c r="B24" s="34"/>
      <c r="C24" s="34"/>
      <c r="D24" s="10" t="s">
        <v>29</v>
      </c>
      <c r="E24" s="11">
        <v>0</v>
      </c>
      <c r="F24" s="12">
        <v>0</v>
      </c>
      <c r="G24" s="12">
        <f t="shared" si="0"/>
        <v>0</v>
      </c>
      <c r="H24" s="12"/>
    </row>
    <row r="25" spans="2:8" ht="14.25">
      <c r="B25" s="34"/>
      <c r="C25" s="34"/>
      <c r="D25" s="10" t="s">
        <v>30</v>
      </c>
      <c r="E25" s="13">
        <v>0</v>
      </c>
      <c r="F25" s="12">
        <v>0</v>
      </c>
      <c r="G25" s="12">
        <f t="shared" si="0"/>
        <v>0</v>
      </c>
      <c r="H25" s="12"/>
    </row>
    <row r="26" spans="2:8" ht="14.25">
      <c r="B26" s="34"/>
      <c r="C26" s="35"/>
      <c r="D26" s="14" t="s">
        <v>31</v>
      </c>
      <c r="E26" s="15">
        <f>+E22+E23+E24+E25</f>
        <v>0</v>
      </c>
      <c r="F26" s="16">
        <f>+F22+F23+F24+F25</f>
        <v>0</v>
      </c>
      <c r="G26" s="16">
        <f t="shared" si="0"/>
        <v>0</v>
      </c>
      <c r="H26" s="16"/>
    </row>
    <row r="27" spans="2:8" ht="14.25">
      <c r="B27" s="34"/>
      <c r="C27" s="33" t="s">
        <v>17</v>
      </c>
      <c r="D27" s="10" t="s">
        <v>32</v>
      </c>
      <c r="E27" s="8">
        <v>28362637</v>
      </c>
      <c r="F27" s="12">
        <v>28362637</v>
      </c>
      <c r="G27" s="12">
        <f t="shared" si="0"/>
        <v>0</v>
      </c>
      <c r="H27" s="12"/>
    </row>
    <row r="28" spans="2:8" ht="14.25">
      <c r="B28" s="34"/>
      <c r="C28" s="34"/>
      <c r="D28" s="10" t="s">
        <v>33</v>
      </c>
      <c r="E28" s="11">
        <v>70818208</v>
      </c>
      <c r="F28" s="12">
        <v>70256054</v>
      </c>
      <c r="G28" s="12">
        <f t="shared" si="0"/>
        <v>562154</v>
      </c>
      <c r="H28" s="12"/>
    </row>
    <row r="29" spans="2:8" ht="14.25">
      <c r="B29" s="34"/>
      <c r="C29" s="34"/>
      <c r="D29" s="10" t="s">
        <v>34</v>
      </c>
      <c r="E29" s="13">
        <v>8370856</v>
      </c>
      <c r="F29" s="12">
        <v>7575204</v>
      </c>
      <c r="G29" s="12">
        <f t="shared" si="0"/>
        <v>795652</v>
      </c>
      <c r="H29" s="12"/>
    </row>
    <row r="30" spans="2:8" ht="14.25">
      <c r="B30" s="34"/>
      <c r="C30" s="35"/>
      <c r="D30" s="14" t="s">
        <v>35</v>
      </c>
      <c r="E30" s="15">
        <f>+E27+E28+E29</f>
        <v>107551701</v>
      </c>
      <c r="F30" s="16">
        <f>+F27+F28+F29</f>
        <v>106193895</v>
      </c>
      <c r="G30" s="16">
        <f t="shared" si="0"/>
        <v>1357806</v>
      </c>
      <c r="H30" s="16"/>
    </row>
    <row r="31" spans="2:8" ht="14.25">
      <c r="B31" s="35"/>
      <c r="C31" s="20" t="s">
        <v>36</v>
      </c>
      <c r="D31" s="18"/>
      <c r="E31" s="15">
        <f xml:space="preserve"> +E26 - E30</f>
        <v>-107551701</v>
      </c>
      <c r="F31" s="19">
        <f xml:space="preserve"> +F26 - F30</f>
        <v>-106193895</v>
      </c>
      <c r="G31" s="19">
        <f t="shared" si="0"/>
        <v>-1357806</v>
      </c>
      <c r="H31" s="19"/>
    </row>
    <row r="32" spans="2:8" ht="14.25">
      <c r="B32" s="33" t="s">
        <v>37</v>
      </c>
      <c r="C32" s="33" t="s">
        <v>10</v>
      </c>
      <c r="D32" s="10" t="s">
        <v>38</v>
      </c>
      <c r="E32" s="15">
        <v>64061000</v>
      </c>
      <c r="F32" s="12">
        <v>63735822</v>
      </c>
      <c r="G32" s="12">
        <f t="shared" si="0"/>
        <v>325178</v>
      </c>
      <c r="H32" s="12"/>
    </row>
    <row r="33" spans="2:8" ht="14.25">
      <c r="B33" s="34"/>
      <c r="C33" s="35"/>
      <c r="D33" s="14" t="s">
        <v>39</v>
      </c>
      <c r="E33" s="15">
        <f>+E32</f>
        <v>64061000</v>
      </c>
      <c r="F33" s="16">
        <f>+F32</f>
        <v>63735822</v>
      </c>
      <c r="G33" s="16">
        <f t="shared" si="0"/>
        <v>325178</v>
      </c>
      <c r="H33" s="16"/>
    </row>
    <row r="34" spans="2:8" ht="14.25">
      <c r="B34" s="34"/>
      <c r="C34" s="33" t="s">
        <v>17</v>
      </c>
      <c r="D34" s="10" t="s">
        <v>40</v>
      </c>
      <c r="E34" s="8">
        <v>18726824</v>
      </c>
      <c r="F34" s="12">
        <v>18327014</v>
      </c>
      <c r="G34" s="12">
        <f t="shared" si="0"/>
        <v>399810</v>
      </c>
      <c r="H34" s="12"/>
    </row>
    <row r="35" spans="2:8" ht="14.25">
      <c r="B35" s="34"/>
      <c r="C35" s="34"/>
      <c r="D35" s="21" t="s">
        <v>41</v>
      </c>
      <c r="E35" s="13">
        <v>8736000</v>
      </c>
      <c r="F35" s="22">
        <v>8736000</v>
      </c>
      <c r="G35" s="22">
        <f t="shared" si="0"/>
        <v>0</v>
      </c>
      <c r="H35" s="22"/>
    </row>
    <row r="36" spans="2:8" ht="14.25">
      <c r="B36" s="34"/>
      <c r="C36" s="35"/>
      <c r="D36" s="23" t="s">
        <v>42</v>
      </c>
      <c r="E36" s="15">
        <f>+E34+E35</f>
        <v>27462824</v>
      </c>
      <c r="F36" s="24">
        <f>+F34+F35</f>
        <v>27063014</v>
      </c>
      <c r="G36" s="24">
        <f t="shared" si="0"/>
        <v>399810</v>
      </c>
      <c r="H36" s="24"/>
    </row>
    <row r="37" spans="2:8" ht="14.25">
      <c r="B37" s="35"/>
      <c r="C37" s="20" t="s">
        <v>43</v>
      </c>
      <c r="D37" s="18"/>
      <c r="E37" s="15">
        <f xml:space="preserve"> +E33 - E36</f>
        <v>36598176</v>
      </c>
      <c r="F37" s="19">
        <f xml:space="preserve"> +F33 - F36</f>
        <v>36672808</v>
      </c>
      <c r="G37" s="19">
        <f t="shared" si="0"/>
        <v>-74632</v>
      </c>
      <c r="H37" s="19"/>
    </row>
    <row r="38" spans="2:8" ht="14.25">
      <c r="B38" s="25" t="s">
        <v>44</v>
      </c>
      <c r="C38" s="26"/>
      <c r="D38" s="27"/>
      <c r="E38" s="8">
        <v>0</v>
      </c>
      <c r="F38" s="28"/>
      <c r="G38" s="28">
        <f>E38 + E39</f>
        <v>0</v>
      </c>
      <c r="H38" s="28"/>
    </row>
    <row r="39" spans="2:8" ht="14.25">
      <c r="B39" s="29"/>
      <c r="C39" s="30"/>
      <c r="D39" s="31"/>
      <c r="E39" s="13">
        <v>0</v>
      </c>
      <c r="F39" s="32"/>
      <c r="G39" s="32"/>
      <c r="H39" s="32"/>
    </row>
    <row r="40" spans="2:8" ht="14.25">
      <c r="B40" s="20" t="s">
        <v>45</v>
      </c>
      <c r="C40" s="17"/>
      <c r="D40" s="18"/>
      <c r="E40" s="15">
        <f xml:space="preserve"> +E21 +E31 +E37 - (E38 + E39)</f>
        <v>68809914</v>
      </c>
      <c r="F40" s="19">
        <f xml:space="preserve"> +F21 +F31 +F37 - (F38 + F39)</f>
        <v>175383765</v>
      </c>
      <c r="G40" s="19">
        <f t="shared" si="0"/>
        <v>-106573851</v>
      </c>
      <c r="H40" s="19"/>
    </row>
    <row r="41" spans="2:8" ht="14.25">
      <c r="B41" s="20" t="s">
        <v>46</v>
      </c>
      <c r="C41" s="17"/>
      <c r="D41" s="18"/>
      <c r="E41" s="15">
        <v>984056536</v>
      </c>
      <c r="F41" s="19">
        <v>1140157462</v>
      </c>
      <c r="G41" s="19">
        <f t="shared" si="0"/>
        <v>-156100926</v>
      </c>
      <c r="H41" s="19"/>
    </row>
    <row r="42" spans="2:8" ht="14.25">
      <c r="B42" s="20" t="s">
        <v>47</v>
      </c>
      <c r="C42" s="17"/>
      <c r="D42" s="18"/>
      <c r="E42" s="15">
        <f xml:space="preserve"> +E40 +E41</f>
        <v>1052866450</v>
      </c>
      <c r="F42" s="19">
        <f xml:space="preserve"> +F40 +F41</f>
        <v>1315541227</v>
      </c>
      <c r="G42" s="19">
        <f t="shared" si="0"/>
        <v>-262674777</v>
      </c>
      <c r="H42" s="19"/>
    </row>
  </sheetData>
  <mergeCells count="12">
    <mergeCell ref="B3:H3"/>
    <mergeCell ref="B5:H5"/>
    <mergeCell ref="B7:D7"/>
    <mergeCell ref="B8:B21"/>
    <mergeCell ref="C8:C13"/>
    <mergeCell ref="C14:C20"/>
    <mergeCell ref="B22:B31"/>
    <mergeCell ref="C22:C26"/>
    <mergeCell ref="C27:C30"/>
    <mergeCell ref="B32:B37"/>
    <mergeCell ref="C32:C33"/>
    <mergeCell ref="C34:C36"/>
  </mergeCells>
  <phoneticPr fontId="1"/>
  <pageMargins left="0.7" right="0.7" top="0.75" bottom="0.75" header="0.3" footer="0.3"/>
  <pageSetup paperSize="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OHTA-03</dc:creator>
  <cp:lastModifiedBy>OHTA-03</cp:lastModifiedBy>
  <dcterms:created xsi:type="dcterms:W3CDTF">2019-08-26T00:48:48Z</dcterms:created>
  <dcterms:modified xsi:type="dcterms:W3CDTF">2019-08-26T01:01:41Z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